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Dez48\Dezernat 48\05 Sport\25 Verwaltung Landessportfest der Schulen\05 Wettkämpfe\Rudern WK II III\2023-2024\"/>
    </mc:Choice>
  </mc:AlternateContent>
  <workbookProtection workbookPassword="E836" lockStructure="1"/>
  <bookViews>
    <workbookView xWindow="32760" yWindow="32760" windowWidth="24930" windowHeight="12180" tabRatio="801"/>
  </bookViews>
  <sheets>
    <sheet name="Obmann" sheetId="3" r:id="rId1"/>
    <sheet name="1x Meldungen" sheetId="9" r:id="rId2"/>
    <sheet name="2x 2- Meldungen" sheetId="8" r:id="rId3"/>
    <sheet name="4x+ 4+ Meldungen" sheetId="10" r:id="rId4"/>
    <sheet name="8+ Meldungen" sheetId="7" r:id="rId5"/>
    <sheet name="Rennen" sheetId="2" state="hidden" r:id="rId6"/>
    <sheet name="Vereine" sheetId="4" state="hidden" r:id="rId7"/>
    <sheet name="Alterklassen" sheetId="11" state="hidden" r:id="rId8"/>
  </sheets>
  <definedNames>
    <definedName name="Achter">Rennen!$Y$3:$Y$7</definedName>
    <definedName name="Alterklassen">Alterklassen!$A$1:$B$10</definedName>
    <definedName name="_xlnm.Print_Area" localSheetId="0">Obmann!$A$1:$L$7</definedName>
    <definedName name="_xlnm.Print_Titles" localSheetId="0">Obmann!$1:$6</definedName>
    <definedName name="Einer">Rennen!$A$3:$A$47</definedName>
    <definedName name="Jahrgang">Alterklassen!$A$1:$A$10</definedName>
    <definedName name="Kurzform">Vereine!A:A</definedName>
    <definedName name="Rennen_1">Rennen!$A$3:$E$47</definedName>
    <definedName name="Rennen_2">Rennen!$G$3:$K$31</definedName>
    <definedName name="Rennen_4">Rennen!$S$3:$W$33</definedName>
    <definedName name="Rennen_8">Rennen!$Y$3:$AC$7</definedName>
    <definedName name="Vereinsname">Vereine!$A$2:$A$993</definedName>
    <definedName name="Vierermit">Rennen!$S$3:$S$33</definedName>
    <definedName name="Viererohne">Rennen!$M$3:$M$50</definedName>
    <definedName name="Zweier">Rennen!$G$3:$G$31</definedName>
  </definedNames>
  <calcPr calcId="977461" fullCalcOnLoad="1"/>
</workbook>
</file>

<file path=xl/calcChain.xml><?xml version="1.0" encoding="utf-8"?>
<calcChain xmlns="http://schemas.openxmlformats.org/spreadsheetml/2006/main">
  <c r="G32" i="2" l="1"/>
  <c r="A45" i="2"/>
  <c r="G26" i="2"/>
  <c r="A42" i="2"/>
  <c r="A20" i="2"/>
  <c r="G10" i="2"/>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 i="7"/>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6" i="10"/>
  <c r="I7" i="10"/>
  <c r="I8" i="10"/>
  <c r="I9" i="10"/>
  <c r="I5" i="10"/>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5" i="8"/>
  <c r="I6" i="9"/>
  <c r="I7" i="9"/>
  <c r="I8" i="9"/>
  <c r="I9" i="9"/>
  <c r="I10" i="9"/>
  <c r="I11" i="9"/>
  <c r="I12" i="9"/>
  <c r="I13" i="9"/>
  <c r="I14" i="9"/>
  <c r="I15" i="9"/>
  <c r="I16" i="9"/>
  <c r="I17" i="9"/>
  <c r="I18" i="9"/>
  <c r="I19" i="9"/>
  <c r="I20" i="9"/>
  <c r="I21" i="9"/>
  <c r="I22" i="9"/>
  <c r="I23" i="9"/>
  <c r="I24" i="9"/>
  <c r="I5" i="9"/>
  <c r="S30" i="2"/>
  <c r="S24" i="2"/>
  <c r="S25" i="2"/>
  <c r="S17" i="2"/>
  <c r="S15" i="2"/>
  <c r="H50" i="7"/>
  <c r="H41" i="7"/>
  <c r="H32" i="7"/>
  <c r="H23" i="7"/>
  <c r="H14" i="7"/>
  <c r="H5" i="7"/>
  <c r="H58" i="7"/>
  <c r="H57" i="7"/>
  <c r="H56" i="7"/>
  <c r="H55" i="7"/>
  <c r="H54" i="7"/>
  <c r="H53" i="7"/>
  <c r="H52" i="7"/>
  <c r="H51" i="7"/>
  <c r="H49" i="7"/>
  <c r="H48" i="7"/>
  <c r="H47" i="7"/>
  <c r="H46" i="7"/>
  <c r="H45" i="7"/>
  <c r="H44" i="7"/>
  <c r="H43" i="7"/>
  <c r="H42" i="7"/>
  <c r="H40" i="7"/>
  <c r="H39" i="7"/>
  <c r="H38" i="7"/>
  <c r="H37" i="7"/>
  <c r="H36" i="7"/>
  <c r="H35" i="7"/>
  <c r="H34" i="7"/>
  <c r="H33" i="7"/>
  <c r="H31" i="7"/>
  <c r="H30" i="7"/>
  <c r="H29" i="7"/>
  <c r="H28" i="7"/>
  <c r="H27" i="7"/>
  <c r="H26" i="7"/>
  <c r="H25" i="7"/>
  <c r="H24" i="7"/>
  <c r="H22" i="7"/>
  <c r="H21" i="7"/>
  <c r="H20" i="7"/>
  <c r="H19" i="7"/>
  <c r="H18" i="7"/>
  <c r="H17" i="7"/>
  <c r="H16" i="7"/>
  <c r="H15" i="7"/>
  <c r="H13" i="7"/>
  <c r="H12" i="7"/>
  <c r="H11" i="7"/>
  <c r="H10" i="7"/>
  <c r="H9" i="7"/>
  <c r="H8" i="7"/>
  <c r="H7" i="7"/>
  <c r="H6" i="7"/>
  <c r="H44" i="8"/>
  <c r="H43" i="8"/>
  <c r="H41" i="8"/>
  <c r="H39" i="8"/>
  <c r="H37" i="8"/>
  <c r="H35" i="8"/>
  <c r="H33" i="8"/>
  <c r="H31" i="8"/>
  <c r="H29" i="8"/>
  <c r="H27" i="8"/>
  <c r="H25" i="8"/>
  <c r="H23" i="8"/>
  <c r="H21" i="8"/>
  <c r="H19" i="8"/>
  <c r="H17" i="8"/>
  <c r="H15" i="8"/>
  <c r="H13" i="8"/>
  <c r="H11" i="8"/>
  <c r="H9" i="8"/>
  <c r="H7" i="8"/>
  <c r="H5" i="8"/>
  <c r="H42" i="8"/>
  <c r="H40" i="8"/>
  <c r="H38" i="8"/>
  <c r="H36" i="8"/>
  <c r="H34" i="8"/>
  <c r="H32" i="8"/>
  <c r="H30" i="8"/>
  <c r="H28" i="8"/>
  <c r="H26" i="8"/>
  <c r="H24" i="8"/>
  <c r="H22" i="8"/>
  <c r="H20" i="8"/>
  <c r="H18" i="8"/>
  <c r="H16" i="8"/>
  <c r="H14" i="8"/>
  <c r="H12" i="8"/>
  <c r="H10" i="8"/>
  <c r="H8" i="8"/>
  <c r="H6" i="8"/>
  <c r="H5" i="10"/>
  <c r="H50" i="10"/>
  <c r="H49" i="10"/>
  <c r="H45" i="10"/>
  <c r="H40" i="10"/>
  <c r="H35" i="10"/>
  <c r="H30" i="10"/>
  <c r="H25" i="10"/>
  <c r="H20" i="10"/>
  <c r="H15" i="10"/>
  <c r="H10" i="10"/>
  <c r="H54" i="10"/>
  <c r="H53" i="10"/>
  <c r="H52" i="10"/>
  <c r="H51" i="10"/>
  <c r="H48" i="10"/>
  <c r="H47" i="10"/>
  <c r="H46" i="10"/>
  <c r="H44" i="10"/>
  <c r="H43" i="10"/>
  <c r="H42" i="10"/>
  <c r="H41" i="10"/>
  <c r="H39" i="10"/>
  <c r="H38" i="10"/>
  <c r="H37" i="10"/>
  <c r="H36" i="10"/>
  <c r="H34" i="10"/>
  <c r="H33" i="10"/>
  <c r="H32" i="10"/>
  <c r="H31" i="10"/>
  <c r="H29" i="10"/>
  <c r="H28" i="10"/>
  <c r="H27" i="10"/>
  <c r="H26" i="10"/>
  <c r="H24" i="10"/>
  <c r="H23" i="10"/>
  <c r="H22" i="10"/>
  <c r="H21" i="10"/>
  <c r="H19" i="10"/>
  <c r="H18" i="10"/>
  <c r="H17" i="10"/>
  <c r="H16" i="10"/>
  <c r="H14" i="10"/>
  <c r="H13" i="10"/>
  <c r="H12" i="10"/>
  <c r="H11" i="10"/>
  <c r="H9" i="10"/>
  <c r="H8" i="10"/>
  <c r="H7" i="10"/>
  <c r="H6" i="10"/>
  <c r="C50" i="7"/>
  <c r="B50" i="7"/>
  <c r="C41" i="7"/>
  <c r="B41" i="7"/>
  <c r="C32" i="7"/>
  <c r="B32" i="7"/>
  <c r="C23" i="7"/>
  <c r="B23" i="7"/>
  <c r="C14" i="7"/>
  <c r="B14" i="7"/>
  <c r="C5" i="7"/>
  <c r="B5" i="7"/>
  <c r="C50" i="10"/>
  <c r="B50" i="10"/>
  <c r="C45" i="10"/>
  <c r="B45" i="10"/>
  <c r="C40" i="10"/>
  <c r="B40" i="10"/>
  <c r="C35" i="10"/>
  <c r="B35" i="10"/>
  <c r="C30" i="10"/>
  <c r="B30" i="10"/>
  <c r="C25" i="10"/>
  <c r="B25" i="10"/>
  <c r="C20" i="10"/>
  <c r="B20" i="10"/>
  <c r="C15" i="10"/>
  <c r="B15" i="10"/>
  <c r="C10" i="10"/>
  <c r="B10" i="10"/>
  <c r="C5" i="10"/>
  <c r="B5" i="10"/>
  <c r="C43" i="8"/>
  <c r="B43" i="8"/>
  <c r="C41" i="8"/>
  <c r="B41" i="8"/>
  <c r="C39" i="8"/>
  <c r="B39" i="8"/>
  <c r="C37" i="8"/>
  <c r="B37" i="8"/>
  <c r="C35" i="8"/>
  <c r="B35" i="8"/>
  <c r="C33" i="8"/>
  <c r="B33" i="8"/>
  <c r="C31" i="8"/>
  <c r="B31" i="8"/>
  <c r="C29" i="8"/>
  <c r="B29" i="8"/>
  <c r="C27" i="8"/>
  <c r="B27" i="8"/>
  <c r="C25" i="8"/>
  <c r="B25" i="8"/>
  <c r="C23" i="8"/>
  <c r="B23" i="8"/>
  <c r="C21" i="8"/>
  <c r="B21" i="8"/>
  <c r="C19" i="8"/>
  <c r="B19" i="8"/>
  <c r="C17" i="8"/>
  <c r="B17" i="8"/>
  <c r="C15" i="8"/>
  <c r="B15" i="8"/>
  <c r="C13" i="8"/>
  <c r="B13" i="8"/>
  <c r="C11" i="8"/>
  <c r="B11" i="8"/>
  <c r="C9" i="8"/>
  <c r="B9" i="8"/>
  <c r="C7" i="8"/>
  <c r="B7" i="8"/>
  <c r="C5" i="8"/>
  <c r="B5" i="8"/>
  <c r="C6" i="9"/>
  <c r="C7" i="9"/>
  <c r="C8" i="9"/>
  <c r="C9" i="9"/>
  <c r="C10" i="9"/>
  <c r="C11" i="9"/>
  <c r="C12" i="9"/>
  <c r="C13" i="9"/>
  <c r="C14" i="9"/>
  <c r="C15" i="9"/>
  <c r="C16" i="9"/>
  <c r="C17" i="9"/>
  <c r="C18" i="9"/>
  <c r="C19" i="9"/>
  <c r="C20" i="9"/>
  <c r="C21" i="9"/>
  <c r="C22" i="9"/>
  <c r="C23" i="9"/>
  <c r="C24" i="9"/>
  <c r="B6" i="9"/>
  <c r="B7" i="9"/>
  <c r="B8" i="9"/>
  <c r="B9" i="9"/>
  <c r="B10" i="9"/>
  <c r="B11" i="9"/>
  <c r="B12" i="9"/>
  <c r="B13" i="9"/>
  <c r="B14" i="9"/>
  <c r="B15" i="9"/>
  <c r="B16" i="9"/>
  <c r="B17" i="9"/>
  <c r="B18" i="9"/>
  <c r="B19" i="9"/>
  <c r="B20" i="9"/>
  <c r="B21" i="9"/>
  <c r="B22" i="9"/>
  <c r="B23" i="9"/>
  <c r="B24" i="9"/>
  <c r="A8" i="7"/>
  <c r="B8" i="7"/>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3" i="2"/>
  <c r="S4" i="2"/>
  <c r="S5" i="2"/>
  <c r="S6" i="2"/>
  <c r="S7" i="2"/>
  <c r="S8" i="2"/>
  <c r="S9" i="2"/>
  <c r="S13" i="2"/>
  <c r="S10" i="2"/>
  <c r="S11" i="2"/>
  <c r="S12" i="2"/>
  <c r="S14" i="2"/>
  <c r="S16" i="2"/>
  <c r="S18" i="2"/>
  <c r="S19" i="2"/>
  <c r="S20" i="2"/>
  <c r="S21" i="2"/>
  <c r="S22" i="2"/>
  <c r="S23" i="2"/>
  <c r="S26" i="2"/>
  <c r="S27" i="2"/>
  <c r="S28" i="2"/>
  <c r="S29" i="2"/>
  <c r="S31" i="2"/>
  <c r="S32" i="2"/>
  <c r="S33" i="2"/>
  <c r="S34" i="2"/>
  <c r="S35" i="2"/>
  <c r="S36" i="2"/>
  <c r="S37" i="2"/>
  <c r="S38" i="2"/>
  <c r="S39" i="2"/>
  <c r="S40" i="2"/>
  <c r="S41" i="2"/>
  <c r="S42" i="2"/>
  <c r="S43" i="2"/>
  <c r="S44" i="2"/>
  <c r="S45" i="2"/>
  <c r="S46" i="2"/>
  <c r="S47" i="2"/>
  <c r="S48" i="2"/>
  <c r="S49" i="2"/>
  <c r="S50" i="2"/>
  <c r="S51" i="2"/>
  <c r="S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3" i="2"/>
  <c r="G45" i="2"/>
  <c r="G46" i="2"/>
  <c r="G47" i="2"/>
  <c r="G48" i="2"/>
  <c r="G49" i="2"/>
  <c r="G4" i="2"/>
  <c r="G5" i="2"/>
  <c r="G6" i="2"/>
  <c r="G7" i="2"/>
  <c r="G8" i="2"/>
  <c r="G9" i="2"/>
  <c r="G11" i="2"/>
  <c r="G12" i="2"/>
  <c r="G13" i="2"/>
  <c r="G14" i="2"/>
  <c r="G15" i="2"/>
  <c r="G16" i="2"/>
  <c r="G17" i="2"/>
  <c r="G18" i="2"/>
  <c r="G19" i="2"/>
  <c r="G20" i="2"/>
  <c r="G21" i="2"/>
  <c r="G22" i="2"/>
  <c r="G23" i="2"/>
  <c r="G24" i="2"/>
  <c r="G25" i="2"/>
  <c r="G27" i="2"/>
  <c r="G28" i="2"/>
  <c r="G29" i="2"/>
  <c r="G30" i="2"/>
  <c r="G31" i="2"/>
  <c r="G33" i="2"/>
  <c r="G34" i="2"/>
  <c r="G35" i="2"/>
  <c r="G36" i="2"/>
  <c r="G37" i="2"/>
  <c r="G38" i="2"/>
  <c r="G39" i="2"/>
  <c r="G40" i="2"/>
  <c r="G41" i="2"/>
  <c r="G42" i="2"/>
  <c r="G43" i="2"/>
  <c r="G44" i="2"/>
  <c r="G3" i="2"/>
  <c r="A39" i="2"/>
  <c r="A40" i="2"/>
  <c r="A41" i="2"/>
  <c r="A43" i="2"/>
  <c r="A44" i="2"/>
  <c r="A46" i="2"/>
  <c r="A47" i="2"/>
  <c r="A4" i="2"/>
  <c r="A5" i="2"/>
  <c r="A6" i="2"/>
  <c r="A7" i="2"/>
  <c r="A8" i="2"/>
  <c r="A9" i="2"/>
  <c r="A10" i="2"/>
  <c r="A11" i="2"/>
  <c r="A12" i="2"/>
  <c r="A13" i="2"/>
  <c r="A14" i="2"/>
  <c r="A15" i="2"/>
  <c r="A16" i="2"/>
  <c r="A17" i="2"/>
  <c r="A18" i="2"/>
  <c r="A19" i="2"/>
  <c r="A21" i="2"/>
  <c r="A22" i="2"/>
  <c r="A23" i="2"/>
  <c r="A24" i="2"/>
  <c r="A25" i="2"/>
  <c r="A26" i="2"/>
  <c r="A27" i="2"/>
  <c r="A28" i="2"/>
  <c r="A29" i="2"/>
  <c r="A30" i="2"/>
  <c r="A31" i="2"/>
  <c r="A32" i="2"/>
  <c r="A33" i="2"/>
  <c r="A34" i="2"/>
  <c r="A35" i="2"/>
  <c r="A36" i="2"/>
  <c r="A37" i="2"/>
  <c r="A38" i="2"/>
  <c r="A3" i="2"/>
  <c r="A44" i="8"/>
  <c r="B44" i="8"/>
  <c r="A42" i="8"/>
  <c r="B42" i="8"/>
  <c r="A40" i="8"/>
  <c r="B40" i="8"/>
  <c r="A38" i="8"/>
  <c r="B38" i="8"/>
  <c r="A36" i="8"/>
  <c r="B36" i="8"/>
  <c r="A34" i="8"/>
  <c r="B34" i="8"/>
  <c r="A32" i="8"/>
  <c r="B32" i="8"/>
  <c r="A30" i="8"/>
  <c r="B30" i="8"/>
  <c r="A28" i="8"/>
  <c r="B28" i="8"/>
  <c r="A26" i="8"/>
  <c r="B26" i="8"/>
  <c r="H24" i="9"/>
  <c r="H23" i="9"/>
  <c r="H22" i="9"/>
  <c r="H21" i="9"/>
  <c r="H20" i="9"/>
  <c r="H19" i="9"/>
  <c r="H18" i="9"/>
  <c r="H17" i="9"/>
  <c r="H16" i="9"/>
  <c r="H15" i="9"/>
  <c r="A54" i="10"/>
  <c r="B54" i="10"/>
  <c r="A53" i="10"/>
  <c r="B53" i="10"/>
  <c r="A52" i="10"/>
  <c r="B52" i="10"/>
  <c r="A51" i="10"/>
  <c r="B51" i="10"/>
  <c r="A49" i="10"/>
  <c r="B49" i="10"/>
  <c r="A48" i="10"/>
  <c r="B48" i="10"/>
  <c r="A47" i="10"/>
  <c r="B47" i="10"/>
  <c r="A46" i="10"/>
  <c r="B46" i="10"/>
  <c r="A44" i="10"/>
  <c r="B44" i="10"/>
  <c r="A43" i="10"/>
  <c r="B43" i="10"/>
  <c r="A42" i="10"/>
  <c r="B42" i="10"/>
  <c r="A41" i="10"/>
  <c r="B41" i="10"/>
  <c r="A39" i="10"/>
  <c r="B39" i="10"/>
  <c r="A38" i="10"/>
  <c r="B38" i="10"/>
  <c r="A37" i="10"/>
  <c r="B37" i="10"/>
  <c r="A36" i="10"/>
  <c r="B36" i="10"/>
  <c r="A34" i="10"/>
  <c r="B34" i="10"/>
  <c r="A33" i="10"/>
  <c r="B33" i="10"/>
  <c r="A32" i="10"/>
  <c r="B32" i="10"/>
  <c r="A31" i="10"/>
  <c r="B31" i="10"/>
  <c r="A29" i="10"/>
  <c r="B29" i="10"/>
  <c r="A28" i="10"/>
  <c r="B28" i="10"/>
  <c r="A27" i="10"/>
  <c r="B27" i="10"/>
  <c r="A26" i="10"/>
  <c r="B26" i="10"/>
  <c r="A24" i="10"/>
  <c r="B24" i="10"/>
  <c r="A23" i="10"/>
  <c r="B23" i="10"/>
  <c r="A22" i="10"/>
  <c r="B22" i="10"/>
  <c r="A21" i="10"/>
  <c r="B21" i="10"/>
  <c r="A19" i="10"/>
  <c r="B19" i="10"/>
  <c r="A18" i="10"/>
  <c r="B18" i="10"/>
  <c r="A17" i="10"/>
  <c r="B17" i="10"/>
  <c r="A16" i="10"/>
  <c r="B16" i="10"/>
  <c r="A14" i="10"/>
  <c r="B14" i="10"/>
  <c r="A13" i="10"/>
  <c r="B13" i="10"/>
  <c r="A12" i="10"/>
  <c r="B12" i="10"/>
  <c r="A11" i="10"/>
  <c r="B11" i="10"/>
  <c r="A9" i="10"/>
  <c r="B9" i="10"/>
  <c r="A8" i="10"/>
  <c r="B8" i="10"/>
  <c r="A7" i="10"/>
  <c r="B7" i="10"/>
  <c r="A6" i="10"/>
  <c r="B6" i="10"/>
  <c r="H14" i="9"/>
  <c r="H13" i="9"/>
  <c r="H12" i="9"/>
  <c r="H11" i="9"/>
  <c r="H10" i="9"/>
  <c r="H9" i="9"/>
  <c r="H8" i="9"/>
  <c r="H7" i="9"/>
  <c r="H6" i="9"/>
  <c r="H5" i="9"/>
  <c r="A24" i="8"/>
  <c r="B24" i="8"/>
  <c r="A22" i="8"/>
  <c r="B22" i="8"/>
  <c r="A20" i="8"/>
  <c r="B20" i="8"/>
  <c r="A18" i="8"/>
  <c r="B18" i="8"/>
  <c r="A16" i="8"/>
  <c r="B16" i="8"/>
  <c r="A14" i="8"/>
  <c r="B14" i="8"/>
  <c r="A12" i="8"/>
  <c r="B12" i="8"/>
  <c r="A10" i="8"/>
  <c r="B10" i="8"/>
  <c r="A8" i="8"/>
  <c r="B8" i="8"/>
  <c r="A6" i="8"/>
  <c r="B6" i="8"/>
  <c r="A58" i="7"/>
  <c r="B58" i="7"/>
  <c r="A57" i="7"/>
  <c r="B57" i="7"/>
  <c r="A56" i="7"/>
  <c r="B56" i="7"/>
  <c r="A55" i="7"/>
  <c r="B55" i="7"/>
  <c r="A54" i="7"/>
  <c r="B54" i="7"/>
  <c r="A53" i="7"/>
  <c r="B53" i="7"/>
  <c r="A52" i="7"/>
  <c r="B52" i="7"/>
  <c r="A51" i="7"/>
  <c r="B51" i="7"/>
  <c r="A49" i="7"/>
  <c r="B49" i="7"/>
  <c r="A48" i="7"/>
  <c r="B48" i="7"/>
  <c r="A47" i="7"/>
  <c r="B47" i="7"/>
  <c r="A46" i="7"/>
  <c r="B46" i="7"/>
  <c r="A45" i="7"/>
  <c r="B45" i="7"/>
  <c r="A44" i="7"/>
  <c r="B44" i="7"/>
  <c r="A43" i="7"/>
  <c r="B43" i="7"/>
  <c r="A42" i="7"/>
  <c r="B42" i="7"/>
  <c r="A40" i="7"/>
  <c r="B40" i="7"/>
  <c r="A39" i="7"/>
  <c r="B39" i="7"/>
  <c r="A38" i="7"/>
  <c r="B38" i="7"/>
  <c r="A37" i="7"/>
  <c r="B37" i="7"/>
  <c r="A36" i="7"/>
  <c r="B36" i="7"/>
  <c r="A35" i="7"/>
  <c r="B35" i="7"/>
  <c r="A34" i="7"/>
  <c r="B34" i="7"/>
  <c r="A33" i="7"/>
  <c r="B33" i="7"/>
  <c r="A31" i="7"/>
  <c r="B31" i="7"/>
  <c r="A30" i="7"/>
  <c r="B30" i="7"/>
  <c r="A29" i="7"/>
  <c r="B29" i="7"/>
  <c r="A28" i="7"/>
  <c r="B28" i="7"/>
  <c r="A27" i="7"/>
  <c r="B27" i="7"/>
  <c r="A26" i="7"/>
  <c r="B26" i="7"/>
  <c r="A25" i="7"/>
  <c r="B25" i="7"/>
  <c r="A24" i="7"/>
  <c r="B24" i="7"/>
  <c r="A22" i="7"/>
  <c r="B22" i="7"/>
  <c r="A21" i="7"/>
  <c r="B21" i="7"/>
  <c r="A20" i="7"/>
  <c r="B20" i="7"/>
  <c r="A19" i="7"/>
  <c r="B19" i="7"/>
  <c r="A18" i="7"/>
  <c r="B18" i="7"/>
  <c r="A17" i="7"/>
  <c r="B17" i="7"/>
  <c r="A16" i="7"/>
  <c r="B16" i="7"/>
  <c r="A15" i="7"/>
  <c r="B15" i="7"/>
  <c r="A12" i="7"/>
  <c r="B12" i="7"/>
  <c r="A11" i="7"/>
  <c r="B11" i="7"/>
  <c r="A10" i="7"/>
  <c r="B10" i="7"/>
  <c r="A9" i="7"/>
  <c r="B9" i="7"/>
  <c r="A7" i="7"/>
  <c r="B7" i="7"/>
  <c r="A13" i="7"/>
  <c r="B13" i="7"/>
  <c r="A6" i="7"/>
  <c r="B6" i="7"/>
  <c r="B5" i="9"/>
  <c r="C5" i="9"/>
</calcChain>
</file>

<file path=xl/sharedStrings.xml><?xml version="1.0" encoding="utf-8"?>
<sst xmlns="http://schemas.openxmlformats.org/spreadsheetml/2006/main" count="1268" uniqueCount="867">
  <si>
    <t>Bezeichnung</t>
  </si>
  <si>
    <t>Name</t>
  </si>
  <si>
    <t>Straße</t>
  </si>
  <si>
    <t>PLZ Ort</t>
  </si>
  <si>
    <t>Tel.</t>
  </si>
  <si>
    <t>Meldegeld</t>
  </si>
  <si>
    <t>Jahrgang</t>
  </si>
  <si>
    <t>E-Mail</t>
  </si>
  <si>
    <t>Obmann</t>
  </si>
  <si>
    <t>Nr.</t>
  </si>
  <si>
    <t>Vorname</t>
  </si>
  <si>
    <t>Nachname</t>
  </si>
  <si>
    <t>Vereins ID</t>
  </si>
  <si>
    <t>Lettern</t>
  </si>
  <si>
    <t>Limburg</t>
  </si>
  <si>
    <t>Bad Honnef</t>
  </si>
  <si>
    <t>Hattingen</t>
  </si>
  <si>
    <t>Bochum</t>
  </si>
  <si>
    <t>Bonn</t>
  </si>
  <si>
    <t>Bottrop</t>
  </si>
  <si>
    <t>Datteln</t>
  </si>
  <si>
    <t>Dortmund</t>
  </si>
  <si>
    <t>Düsseldorf</t>
  </si>
  <si>
    <t>Duisburg</t>
  </si>
  <si>
    <t>Essen</t>
  </si>
  <si>
    <t>Gelsenkirchen</t>
  </si>
  <si>
    <t>Hamm</t>
  </si>
  <si>
    <t>Herdecke</t>
  </si>
  <si>
    <t>Herne</t>
  </si>
  <si>
    <t>Köln</t>
  </si>
  <si>
    <t>Krefeld</t>
  </si>
  <si>
    <t>Sundern</t>
  </si>
  <si>
    <t>Leverkusen</t>
  </si>
  <si>
    <t>Minden</t>
  </si>
  <si>
    <t>Mülheim</t>
  </si>
  <si>
    <t>Münster</t>
  </si>
  <si>
    <t>Monheim</t>
  </si>
  <si>
    <t>Neuss</t>
  </si>
  <si>
    <t>Oberhausen</t>
  </si>
  <si>
    <t>Rheine</t>
  </si>
  <si>
    <t>Siegburg</t>
  </si>
  <si>
    <t>Waltrop</t>
  </si>
  <si>
    <t>Wetter</t>
  </si>
  <si>
    <t>Witten</t>
  </si>
  <si>
    <t>Hürth</t>
  </si>
  <si>
    <t>Lüdinghausen</t>
  </si>
  <si>
    <t>Vereinsnummer Aktivenpasseintrag</t>
  </si>
  <si>
    <t>Aktivenpass
nummer</t>
  </si>
  <si>
    <t>Rennen</t>
  </si>
  <si>
    <t>Steuer:</t>
  </si>
  <si>
    <t>Meldungen: 1x</t>
  </si>
  <si>
    <t>Das Rennen muss über die Auswahlliste ausgewählt werden - eine freie Eingabe ist nicht möglich.
Sobald ein Feld ausgwählt ist, erscheint dazu am rechten Rand ein Drop Down Pfeil.</t>
  </si>
  <si>
    <t>wird auto-matisch gefüllt</t>
  </si>
  <si>
    <t>wird automatisch gefüllt</t>
  </si>
  <si>
    <t>wird vom Veranstalter ausgefüllt</t>
  </si>
  <si>
    <t>Meldungen 2x 2-</t>
  </si>
  <si>
    <t>Meldungen 4x+ 4+</t>
  </si>
  <si>
    <t>Meldungen 8+</t>
  </si>
  <si>
    <t>1x</t>
  </si>
  <si>
    <t>2x 2-</t>
  </si>
  <si>
    <t>4x- 4-</t>
  </si>
  <si>
    <t>4x+ 4+</t>
  </si>
  <si>
    <t>8+</t>
  </si>
  <si>
    <t>Alterklasse</t>
  </si>
  <si>
    <t>JuM 10</t>
  </si>
  <si>
    <t>JuM 11</t>
  </si>
  <si>
    <t>JuM 12</t>
  </si>
  <si>
    <t>JuM 13</t>
  </si>
  <si>
    <t>JuM 14</t>
  </si>
  <si>
    <t>JFM A</t>
  </si>
  <si>
    <r>
      <rPr>
        <sz val="10"/>
        <rFont val="Calibri"/>
        <family val="2"/>
      </rPr>
      <t>©</t>
    </r>
    <r>
      <rPr>
        <sz val="10"/>
        <rFont val="Arial"/>
        <family val="2"/>
      </rPr>
      <t xml:space="preserve"> Sybille Meier, Schülerregatta 2013</t>
    </r>
  </si>
  <si>
    <t>Schule</t>
  </si>
  <si>
    <t>Schulnummer</t>
  </si>
  <si>
    <t>JUGEND TRAINIERT FÜR OLYMPIA</t>
  </si>
  <si>
    <t>in Verbindung mit der</t>
  </si>
  <si>
    <t>Veranstalter:</t>
  </si>
  <si>
    <t>Schülerruderverband Nordrhein-Westfalen</t>
  </si>
  <si>
    <t>Franz-Stahl-Gymn. Arnsberg</t>
  </si>
  <si>
    <t>Franz-Stahl-Gymnasium, Arnsberg</t>
  </si>
  <si>
    <t>Arnsberg</t>
  </si>
  <si>
    <t>Siebengebirgsgymn. Bad Honnef</t>
  </si>
  <si>
    <t>Siebengebirgsgymnasium, Bad Honnef</t>
  </si>
  <si>
    <t>Albertus-Magnus-Gymn. Bensberg</t>
  </si>
  <si>
    <t>Albertus-Magnus-Gymnasium, Bensberg</t>
  </si>
  <si>
    <t>Bensberg</t>
  </si>
  <si>
    <t>Graf-Engelbert-Schule Bochum</t>
  </si>
  <si>
    <t>Graf-Engelbert-Schule, Bochum</t>
  </si>
  <si>
    <t>Gymn. am Ostring, Bochum</t>
  </si>
  <si>
    <t>Gymnasium am Ostring, Bochum</t>
  </si>
  <si>
    <t>Hasselbrink-Schule Bochum</t>
  </si>
  <si>
    <t>Hasselbrink-Schule, Bochum</t>
  </si>
  <si>
    <t>Schiller-Schule, Bochum</t>
  </si>
  <si>
    <t>Beethoven-Gymn. Bonn</t>
  </si>
  <si>
    <t>Beethoven-Gymnasium, Bonn</t>
  </si>
  <si>
    <t>Coll. Josephinum Bonn</t>
  </si>
  <si>
    <t>Collegium Josephinum, Bonn</t>
  </si>
  <si>
    <t>Ernst-Kalkuhl-Gymn. Bonn</t>
  </si>
  <si>
    <t>Ernst-Kalkuhl-Gymnasium, Bonn</t>
  </si>
  <si>
    <t>E.-M.-Arndt-Gymn. Bonn</t>
  </si>
  <si>
    <t>Ernst-Moritz-Arndt-Gymnasium, Bonn</t>
  </si>
  <si>
    <t>Freie Waldorfschule Bonn</t>
  </si>
  <si>
    <t>Freie Waldorfschule, Bonn</t>
  </si>
  <si>
    <t>Freih.-v.-Stein-Realsch. Bonn</t>
  </si>
  <si>
    <t>Freiherr-vom-Stein-Realschule, Bonn</t>
  </si>
  <si>
    <t>Friedrich-Ebert-Gymn. Bonn</t>
  </si>
  <si>
    <t>Friedrich-Ebert-Gymnasium, Bonn</t>
  </si>
  <si>
    <t>Gesamtsch. Bad Godesberg</t>
  </si>
  <si>
    <t>Gesamtschule Bad Godesberg, Bonn</t>
  </si>
  <si>
    <t>Gesamtsch. Bonn-Beuel</t>
  </si>
  <si>
    <t>Gesamtschule Bonn-Beuel</t>
  </si>
  <si>
    <t>Kardinal-Frings-Gymn. Bonn</t>
  </si>
  <si>
    <t>Kardinal-Frings-Gymnasium, Bonn</t>
  </si>
  <si>
    <t>Otto-Kühne Schule, Bonn</t>
  </si>
  <si>
    <t>Otto-Kühne-Schule, Bonn</t>
  </si>
  <si>
    <t>St.-Adelheid-Gymn. Bonn</t>
  </si>
  <si>
    <t>St-Adelheid-Gymnasium, Bonn</t>
  </si>
  <si>
    <t>Europaschule Bornheim</t>
  </si>
  <si>
    <t>Europaschule, Bornheim</t>
  </si>
  <si>
    <t>Bornheim</t>
  </si>
  <si>
    <t>Everding-Realsch. Bottrop</t>
  </si>
  <si>
    <t>August-Everding-Realschule, Bottrop</t>
  </si>
  <si>
    <t>Comenius-Gymn. Datteln</t>
  </si>
  <si>
    <t>Comenius-Gymnasium, Datteln</t>
  </si>
  <si>
    <t>Realschule Datteln</t>
  </si>
  <si>
    <t>Heinemann-Schule Dinslaken</t>
  </si>
  <si>
    <t>Gustav-Heinemann-Schule, Dinslaken</t>
  </si>
  <si>
    <t>Dinslaken</t>
  </si>
  <si>
    <t>Bert-Brecht-Gymn. Dortmund</t>
  </si>
  <si>
    <t>Bert-Brecht-Gymnasium, Dortmund</t>
  </si>
  <si>
    <t>Goethe-Gymn. Dortmund</t>
  </si>
  <si>
    <t>Goethe-Gymnasium, Dortmund</t>
  </si>
  <si>
    <t>Helmholtz-Gymn. Dortmund</t>
  </si>
  <si>
    <t>Helmholtz-Gymnasium, Dortmund</t>
  </si>
  <si>
    <t>Imm.-Kant-Gymn. Dortmund</t>
  </si>
  <si>
    <t>Immanuel-Kant-Gymnasium, Dortmund</t>
  </si>
  <si>
    <t>Käthe-Kollwitz-Gymn. Dortmund</t>
  </si>
  <si>
    <t>Käthe-Kollwitz-Gymnasium, Dortmund</t>
  </si>
  <si>
    <t>Mallinkrodt-Gymn. Dortmund</t>
  </si>
  <si>
    <t>Mallinkrodt-Gymnasium, Dortmund</t>
  </si>
  <si>
    <t>M.-L.-King-Gesamtsch. DO</t>
  </si>
  <si>
    <t>Martin-Luther-King-Gesamtschule, Dortmund</t>
  </si>
  <si>
    <t>Max-Born-Realsch. Dortmund</t>
  </si>
  <si>
    <t>Max-Born-Realschule, Dortmund</t>
  </si>
  <si>
    <t>Max-Planck-Gymn. Dortmund</t>
  </si>
  <si>
    <t>Max-Planck-Gymnasium, Dortmund</t>
  </si>
  <si>
    <t>Kopernikus-Realsch. Dortmund</t>
  </si>
  <si>
    <t>Nikolaus-Kopernikus-Realschule, Dortmund</t>
  </si>
  <si>
    <t>Reinoldus- u. Schiller-Gymn DO</t>
  </si>
  <si>
    <t>Reinoldus- und Schiller-Gymnasium, Dortmund</t>
  </si>
  <si>
    <t>Stadtgymn. Dortmund</t>
  </si>
  <si>
    <t>Stadtgymnasium, Dortmund</t>
  </si>
  <si>
    <t>Abtei-Gymn. Duisburg</t>
  </si>
  <si>
    <t>Abtei-Gymnasium, Duisburg</t>
  </si>
  <si>
    <t>G.-Heinemann-Realsch. Duisburg</t>
  </si>
  <si>
    <t>Gustav-Heinemann-Realschule, Duisburg</t>
  </si>
  <si>
    <t>Gesamtschule DU-Hamborn</t>
  </si>
  <si>
    <t>Städt. Gesamtschule Duisburg-Hamborn/Neumühl</t>
  </si>
  <si>
    <t>Walter-Rathenau-Sch. Duisburg</t>
  </si>
  <si>
    <t>Walter-Rathenau-Schule, Duisburg</t>
  </si>
  <si>
    <t>Suitbertus-Gymn. Düsseldorf</t>
  </si>
  <si>
    <t>Erzbischöfliches Suitbertus-Gymnasium, Düsseldorf</t>
  </si>
  <si>
    <t>Goethe-Gymn. Düsseldorf</t>
  </si>
  <si>
    <t>Goethe-Gymnasium, Düsseldorf</t>
  </si>
  <si>
    <t>Görres-Gymn. Düsseldorf</t>
  </si>
  <si>
    <t>Görres-Gymnasium, Düsseldorf</t>
  </si>
  <si>
    <t>Gymn. Gerresheim, Düsseldorf</t>
  </si>
  <si>
    <t>Gymnasium Gerresheim, Düsseldorf</t>
  </si>
  <si>
    <t>Gymn. Koblenzer Str Düsseldor</t>
  </si>
  <si>
    <t>Gymnasium Koblenzer Straße, Düsseldorf</t>
  </si>
  <si>
    <t>Humboldt-Gymn. Düsseldorf</t>
  </si>
  <si>
    <t>Humboldt-Gymnasium, Düsseldorf</t>
  </si>
  <si>
    <t>Leibniz-Gymn. Düsseldorf</t>
  </si>
  <si>
    <t>Leibniz-Gymnasium, Düsseldorf</t>
  </si>
  <si>
    <t>Max-Planck-Gymn. Düsseldorf</t>
  </si>
  <si>
    <t>Max-Planck-Gymnasium, Düsseldorf</t>
  </si>
  <si>
    <t>Rückert-Gymn. Düsseldorf</t>
  </si>
  <si>
    <t>Rückert-Gymnasium, Düsseldorf</t>
  </si>
  <si>
    <t>St.-Ursula-Gymn. Düsseldorf</t>
  </si>
  <si>
    <t>St.-Ursula-Gymnasium, Düsseldorf</t>
  </si>
  <si>
    <t>Luisen-Gymn. Düsseldorf</t>
  </si>
  <si>
    <t>Städt. Luisen-Gymnasium, Düsseldorf</t>
  </si>
  <si>
    <t>Th.-Fliedner-Gymn. Düsseldorf</t>
  </si>
  <si>
    <t>Theodor-Fliedner-Gymnasium, Düsseldorf</t>
  </si>
  <si>
    <t>Gymn. am Neandertal, Erkrath</t>
  </si>
  <si>
    <t>Gymnasium am Neandertal, Erkrath</t>
  </si>
  <si>
    <t>Erkrath</t>
  </si>
  <si>
    <t>Albert-Einstein-Realsch. Essen</t>
  </si>
  <si>
    <t>Albert-Einstein-Realschule, Essen</t>
  </si>
  <si>
    <t>A.-Krupp-Schule Essen</t>
  </si>
  <si>
    <t>Alfred-Krupp-Schule, Essen</t>
  </si>
  <si>
    <t>BMV-Schule, Essen</t>
  </si>
  <si>
    <t>Burggymnasium Essen</t>
  </si>
  <si>
    <t>Burggymnasium, Essen</t>
  </si>
  <si>
    <t>Carl-Humann-Schule, Essen</t>
  </si>
  <si>
    <t>Elsa-Bandström-Realsch. Essen</t>
  </si>
  <si>
    <t>Elsa-Brandström-Realschule, Essen</t>
  </si>
  <si>
    <t>Erich-Kästner-Gesamtsch. Essen</t>
  </si>
  <si>
    <t>Erich-Kästner-Gesamtschule, Essen</t>
  </si>
  <si>
    <t>Fichte-Gymn. Hagen</t>
  </si>
  <si>
    <t>Fichte-Gymnasium, Hagen</t>
  </si>
  <si>
    <t>Frida-Levy-Gesamtsch. Essen</t>
  </si>
  <si>
    <t>Frida-Levy-Gesamtschule, Essen</t>
  </si>
  <si>
    <t>Gesamtschule Essen-Süd</t>
  </si>
  <si>
    <t>Goethe-Gymn. Essen</t>
  </si>
  <si>
    <t>Goethe-Gymnasium, Essen</t>
  </si>
  <si>
    <t>Gymn. a.d. Wolfskuhle, Essen</t>
  </si>
  <si>
    <t>Gymnasium an der Wolfskuhle, Essen</t>
  </si>
  <si>
    <t>Gymnasium Essen-Überruhr</t>
  </si>
  <si>
    <t>Gymnasium Essen-Werden</t>
  </si>
  <si>
    <t>Gymn. Grashofstr. Essen</t>
  </si>
  <si>
    <t>Gymnasium Grashofstraße, Essen</t>
  </si>
  <si>
    <t>Gymn. Nord-Ost Essen</t>
  </si>
  <si>
    <t>Gymnasium Nord-Ost, Essen</t>
  </si>
  <si>
    <t>Hauptsch. Marienschule, Essen</t>
  </si>
  <si>
    <t>Hauptschule Marienschule, Essen</t>
  </si>
  <si>
    <t>Helene-Lange-Realsch. Essen</t>
  </si>
  <si>
    <t>Helene-Lange-Realschule, Essen</t>
  </si>
  <si>
    <t>Leibnitz-Gymn. Essen</t>
  </si>
  <si>
    <t>Leibnitz-Gymnasium, Essen</t>
  </si>
  <si>
    <t>Luisenschule Essen</t>
  </si>
  <si>
    <t>Luisenschule, Essen</t>
  </si>
  <si>
    <t>Mädchengymn. Borbeck, Essen</t>
  </si>
  <si>
    <t>Mädchen-Gymnasium Borbeck, Essen</t>
  </si>
  <si>
    <t>Maria-Wächtler-Sch. Essen</t>
  </si>
  <si>
    <t>Maria-Wächtler-Schule, Essen</t>
  </si>
  <si>
    <t>Mariengymnasium Essen</t>
  </si>
  <si>
    <t>Mariengymnasium, Essen-Werden</t>
  </si>
  <si>
    <t>Realsch. Essen-Überruhr</t>
  </si>
  <si>
    <t>Realschule Esse-Überruhr</t>
  </si>
  <si>
    <t>Realschule Kettwig</t>
  </si>
  <si>
    <t>Realschule Kettwig, Essen</t>
  </si>
  <si>
    <t>Städt. Kath. Hauptschule</t>
  </si>
  <si>
    <t>Städt. Katholische Hauptschule Steele, Essen</t>
  </si>
  <si>
    <t>Realschule Kettwig Essen</t>
  </si>
  <si>
    <t>Städt. Realschule Kettwig, Essen</t>
  </si>
  <si>
    <t>Th.-Fliedner-Schule</t>
  </si>
  <si>
    <t>Theodor-Fliedner-Schule, Essen</t>
  </si>
  <si>
    <t>Th.-Heuss-Gymn. Essen</t>
  </si>
  <si>
    <t>Theodor-Heuss-Gymnasium, Essen</t>
  </si>
  <si>
    <t>Viktoriaschule Essen</t>
  </si>
  <si>
    <t>Viktoriaschule, Essen</t>
  </si>
  <si>
    <t>Waldorfschule Essen</t>
  </si>
  <si>
    <t>Gesamtsch. Berger Feld GE</t>
  </si>
  <si>
    <t>Hagen</t>
  </si>
  <si>
    <t>Heinr.-Heine-Relsch. Hagen</t>
  </si>
  <si>
    <t>Heinrich-Heine-Realschule, Hagen</t>
  </si>
  <si>
    <t>Beisenkamp-Gymn. Hamm</t>
  </si>
  <si>
    <t>Beisenkamp-Gymnasium, Hamm</t>
  </si>
  <si>
    <t>Freih.-v.Stein-Gymn. Hamm</t>
  </si>
  <si>
    <t>Freiherr-vom-Stein-Gymnasium, Hamm</t>
  </si>
  <si>
    <t>Ebert-Realsch. Hamm</t>
  </si>
  <si>
    <t>Friedrich-Ebert-Realschule, Hamm</t>
  </si>
  <si>
    <t>Galilei-Gymn. Hamm</t>
  </si>
  <si>
    <t>Galilei-Gymnasium, Hamm</t>
  </si>
  <si>
    <t>Gymn. Hammonense Hamm</t>
  </si>
  <si>
    <t>Gymnasium Hammonense, Hamm</t>
  </si>
  <si>
    <t>Adenauer-Realsch. Hamm</t>
  </si>
  <si>
    <t>Konrad-Adenauer-Realschule, Hamm</t>
  </si>
  <si>
    <t>Schloss Heessen Hamm</t>
  </si>
  <si>
    <t>Landschulheim Schloss Heessen, Hamm</t>
  </si>
  <si>
    <t>Marienschule Hamm</t>
  </si>
  <si>
    <t>Märkisches Gymn. Hamm</t>
  </si>
  <si>
    <t>Märkisches Gymnasium, Hamm</t>
  </si>
  <si>
    <t>Realsch. Heessen Hamm</t>
  </si>
  <si>
    <t>Realschule Heessen, Hamm</t>
  </si>
  <si>
    <t>Realschule Mark Hamm</t>
  </si>
  <si>
    <t>Realschule Mark, Hamm</t>
  </si>
  <si>
    <t>Gymn. Holthausen Hattingen</t>
  </si>
  <si>
    <t>Gymnasium Holthausen, Hattingen</t>
  </si>
  <si>
    <t>Gymn. Waldstr. Hattingen</t>
  </si>
  <si>
    <t>Gymnasium Waldstraße, Hattingen</t>
  </si>
  <si>
    <t>Berufskolleg Rhein-Sieg Hennef</t>
  </si>
  <si>
    <t>Berufskolleg des Rhein-Sieg-Kreises, Hennef</t>
  </si>
  <si>
    <t>Hennef</t>
  </si>
  <si>
    <t>Gesamtschule Hennef</t>
  </si>
  <si>
    <t>Städt. Gymn. Hennef</t>
  </si>
  <si>
    <t>Städt. Gymnasium Hennef</t>
  </si>
  <si>
    <t>Alb.-Schweitzer-Sch. Herdecke</t>
  </si>
  <si>
    <t>Albert-Schweitzer-Schule, Herdecke</t>
  </si>
  <si>
    <t>Friedr.-Harkort-Sch. Herdecke</t>
  </si>
  <si>
    <t>Friedrich-Harkort-Schule, Herdecke</t>
  </si>
  <si>
    <t>Gutenberg-Realsch. Herdecke</t>
  </si>
  <si>
    <t>Johann-Gutenberg-Realschule, Herdecke</t>
  </si>
  <si>
    <t>Realsch. Bleichstein, Herdecke</t>
  </si>
  <si>
    <t>Realschule am Bleichstein, Herdecke</t>
  </si>
  <si>
    <t>Gymn. Eickel Herne</t>
  </si>
  <si>
    <t>Gymnasium Eickel, Herne</t>
  </si>
  <si>
    <t>Gymn. Wanne Herne</t>
  </si>
  <si>
    <t>Gymnasium Wanne, Herne</t>
  </si>
  <si>
    <t>Haranni-Gymn. Herne</t>
  </si>
  <si>
    <t>Haranni-Gymnasium, Herne</t>
  </si>
  <si>
    <t>Mont-Cenis-Gesamtsch. Herne</t>
  </si>
  <si>
    <t>Mont-Cenis-Gesamtschule, Herne</t>
  </si>
  <si>
    <t>Otto-Hahn-Gymn. Herne</t>
  </si>
  <si>
    <t>Otto-Hahn-Gymnasium, Herne</t>
  </si>
  <si>
    <t>Erich-Klausener-Sch. Herten</t>
  </si>
  <si>
    <t>Erich-Klausener-Schule, Herten</t>
  </si>
  <si>
    <t>Herten</t>
  </si>
  <si>
    <t>Alb.-Schweitzer-Gymn. Hürth</t>
  </si>
  <si>
    <t>Albert-Schweitzer-Gymnasium, Hürth</t>
  </si>
  <si>
    <t>Ernst-Mach-Gymn. Hürth</t>
  </si>
  <si>
    <t>Ernst-Mach-Gymnasium, Hürth</t>
  </si>
  <si>
    <t>Elisabeth-Realsch. Kaarst</t>
  </si>
  <si>
    <t>Elisabeth-Realschule, Kaarst</t>
  </si>
  <si>
    <t>Kaarst</t>
  </si>
  <si>
    <t>Dreikönigsgymn. Köln</t>
  </si>
  <si>
    <t>Dreikönigsgymnasium, Köln</t>
  </si>
  <si>
    <t>Gymn. Köln-Pesch</t>
  </si>
  <si>
    <t>Gymnasium Köln-Pesch</t>
  </si>
  <si>
    <t>Gymn. Köln-Rodenkirchen</t>
  </si>
  <si>
    <t>Gymnasium Köln-Rodenkirchen</t>
  </si>
  <si>
    <t>Gymn.Kreuzgasse, Köln</t>
  </si>
  <si>
    <t>Gymnasium Kreuzgasse, Köln</t>
  </si>
  <si>
    <t>Heinr.-Böll-Gymn. Köln</t>
  </si>
  <si>
    <t>Heinrich-Böll-Gymnasium, Köln</t>
  </si>
  <si>
    <t>Hölderlin-Gymn. Köln</t>
  </si>
  <si>
    <t>Hölderlin-Gymnasium, Köln</t>
  </si>
  <si>
    <t>Humboldt-Gymn. Köln</t>
  </si>
  <si>
    <t>Humboldt-Gymnasium, Köln</t>
  </si>
  <si>
    <t>Schiller-Gymn. Köln</t>
  </si>
  <si>
    <t>Schiller-Gymnasium, Köln</t>
  </si>
  <si>
    <t>Ursulinen-Gymn. Köln</t>
  </si>
  <si>
    <t>Ursulinen-Gymnasium, Köln</t>
  </si>
  <si>
    <t>Christopherussch. Königswinter</t>
  </si>
  <si>
    <t>Christopherusschule, Königswinter</t>
  </si>
  <si>
    <t>Königswinter</t>
  </si>
  <si>
    <t>Gymn. Oelberg, Königswinter</t>
  </si>
  <si>
    <t>Gymnasium am Oelberg, Königswinter</t>
  </si>
  <si>
    <t>Realschule CJD, Königswinter</t>
  </si>
  <si>
    <t>Arndt-Gymn. Krefeld</t>
  </si>
  <si>
    <t>Arndt-Gymnasium, Krefeld</t>
  </si>
  <si>
    <t>Montessori-Gesamtsch. Krefeld</t>
  </si>
  <si>
    <t>Bischöfl. Maria-Montessori-Gesamtschule, Krefeld</t>
  </si>
  <si>
    <t>Gesamtsch. Kaiserpl. Krefeld</t>
  </si>
  <si>
    <t>Gesamtschule Kaiserplatz, Krefeld</t>
  </si>
  <si>
    <t>Gymn. am Moltkeplatz Krefeld</t>
  </si>
  <si>
    <t>Gymnasium am Moltkeplatz, Krefeld</t>
  </si>
  <si>
    <t>Gymn. am Stadtpark Krefeld</t>
  </si>
  <si>
    <t>Gymnasium am Stadtpark, Krefeld</t>
  </si>
  <si>
    <t>Gymn. Fabritianum Krefeld</t>
  </si>
  <si>
    <t>Gymnasium Fabritianum, Krefeld</t>
  </si>
  <si>
    <t>Gymn. Kaiserplatz, Krefeld</t>
  </si>
  <si>
    <t>Gymnasium Kaiserplatz, Krefeld</t>
  </si>
  <si>
    <t>Ricarda-Huch-Gymn. Krefeld</t>
  </si>
  <si>
    <t>Ricarda-Huch-Gymnasium, Krefeld</t>
  </si>
  <si>
    <t>Ter-Meer-Realsch. Krefeld</t>
  </si>
  <si>
    <t>Ter-Meer-Realschule, Krefeld</t>
  </si>
  <si>
    <t>Städt. Gymn. Leichlingen</t>
  </si>
  <si>
    <t>Städtisches Gymnasium Leichlingen</t>
  </si>
  <si>
    <t>Leichlingen</t>
  </si>
  <si>
    <t>Freih.-v.-Stein-Gymn. Leverkus</t>
  </si>
  <si>
    <t>Freiherr-vom-Stein-Gymnasium, Leverkusen</t>
  </si>
  <si>
    <t>Gesamtsch. LEV-Schlebusch</t>
  </si>
  <si>
    <t>Gesamtschule Leverkusen-Schlebusch</t>
  </si>
  <si>
    <t>Geschw.-Scholl-Realsch. LEV</t>
  </si>
  <si>
    <t>Geschwister-Scholl-Realschule, Leverkusen</t>
  </si>
  <si>
    <t>Meitner-Gymn. Leverkusen</t>
  </si>
  <si>
    <t>Lise-Meitner-Gymnasium, Leverkusen</t>
  </si>
  <si>
    <t>Marienschule Leverkusen</t>
  </si>
  <si>
    <t>Marienschule Opladen, Leverkusen</t>
  </si>
  <si>
    <t>Realsch. Stadtpark Leverkusen</t>
  </si>
  <si>
    <t>Realschule am Stadtpark, Leverkusen</t>
  </si>
  <si>
    <t>Th.-Heuss-Realsch. Leverkusen</t>
  </si>
  <si>
    <t>Theodor-Heuss-Realschule, Leverkusen</t>
  </si>
  <si>
    <t>Ursulinen-Gymn. Leverkusen</t>
  </si>
  <si>
    <t>Ursulinen-Gymnasium, Leverkusen</t>
  </si>
  <si>
    <t>Tilemannschule Limburg</t>
  </si>
  <si>
    <t>Tilemannschule, Limburg</t>
  </si>
  <si>
    <t>Gymn. Lohmar</t>
  </si>
  <si>
    <t>Gymnasium Lohmar</t>
  </si>
  <si>
    <t>Lohmar</t>
  </si>
  <si>
    <t>Gymn. Canisianum, Lüdinghausen</t>
  </si>
  <si>
    <t>Gymnasium Canisianum, Lüdinghausen</t>
  </si>
  <si>
    <t>Realsch. Lüdinghausen</t>
  </si>
  <si>
    <t>Realschule Lüdinghausen</t>
  </si>
  <si>
    <t>St.-Antonius-Gymn. Lüdinghsn.</t>
  </si>
  <si>
    <t>St.-Antonius-Gymnasium, Lüdinghausen</t>
  </si>
  <si>
    <t>Mataré-Gymn. Meerbusch</t>
  </si>
  <si>
    <t>Mataré-Gymnasium, Meerbusch</t>
  </si>
  <si>
    <t>Meerbusch</t>
  </si>
  <si>
    <t>Besselgymn. Minden</t>
  </si>
  <si>
    <t>Besselgymnasium, Minden</t>
  </si>
  <si>
    <t>Herder-Gymn. Minden</t>
  </si>
  <si>
    <t>Herder-Gymnasium, Minden</t>
  </si>
  <si>
    <t>Ratsgymn. Minden</t>
  </si>
  <si>
    <t>Ratsgymnasium, Minden</t>
  </si>
  <si>
    <t>Moers</t>
  </si>
  <si>
    <t>Europaschule Moers</t>
  </si>
  <si>
    <t>Gymnasium Rheinkamp Europaschule, Moers</t>
  </si>
  <si>
    <t>Otto-Hahn-Gymn., Monheim</t>
  </si>
  <si>
    <t>Otto-Hahn-Gymnasium, Monheim</t>
  </si>
  <si>
    <t>Gust.-Heinemann-Schule Mülheim</t>
  </si>
  <si>
    <t>Gustav-Heinemann-Gesamtschule, Mülheim</t>
  </si>
  <si>
    <t>Gymn. Broich Mülheim</t>
  </si>
  <si>
    <t>Gymnasium Broich, Mülheim</t>
  </si>
  <si>
    <t>Karl-Ziegler-Schule Mülheim</t>
  </si>
  <si>
    <t>Karl-Ziegler-Schule, Mülheim</t>
  </si>
  <si>
    <t>Luisenschule Mülheim</t>
  </si>
  <si>
    <t>Luisenschule, Mülheim</t>
  </si>
  <si>
    <t>Otto-Pankok-Schule Mülheim</t>
  </si>
  <si>
    <t>Otto-Pankok-Schule, Mülheim</t>
  </si>
  <si>
    <t>Realsch. Broich Mülheim</t>
  </si>
  <si>
    <t>Realschule Broich, Mülheim</t>
  </si>
  <si>
    <t>Gymn. Heißen Mülheim</t>
  </si>
  <si>
    <t>Städtisches Gymnasium Heißen, Mülheim</t>
  </si>
  <si>
    <t>Waldorfschule Mülheim</t>
  </si>
  <si>
    <t>Willy-Brandt-Schule Mülheim</t>
  </si>
  <si>
    <t>Willy-Brandt-Gesamtschule, Mülheim</t>
  </si>
  <si>
    <t>A.-v.-Droste-Hülshoff-Gymn MS</t>
  </si>
  <si>
    <t>Annette-v.-Droste-Hülshoff-Gymnasium, Münster</t>
  </si>
  <si>
    <t>Freie Waldorfsch. Münster</t>
  </si>
  <si>
    <t>Freie Waldorfschule, Münster</t>
  </si>
  <si>
    <t>Freih.-v.-Stein-Gymn. Münster</t>
  </si>
  <si>
    <t>Freiherr-vom-Stein-Gymnasium, Münster</t>
  </si>
  <si>
    <t>Friedenssch. Münster</t>
  </si>
  <si>
    <t>Friedensschule, Münster</t>
  </si>
  <si>
    <t>Gallitzin-Realsch. Münster</t>
  </si>
  <si>
    <t>Fürstin-von-Gallitzin-Realschule, Münster</t>
  </si>
  <si>
    <t>Geschw-Scholl-Realsch. Münster</t>
  </si>
  <si>
    <t>Geschwister-Scholl-Realschule, Münster</t>
  </si>
  <si>
    <t>Augustinianum Greven</t>
  </si>
  <si>
    <t>Gymnasium Augustinianum, Greven</t>
  </si>
  <si>
    <t>Gymn. Paulinum Münster</t>
  </si>
  <si>
    <t>Gymnasium Paulinum, Münster</t>
  </si>
  <si>
    <t>Gymn. St. Mauritz Münster</t>
  </si>
  <si>
    <t>Gymnasium St. Mauritz, Münster</t>
  </si>
  <si>
    <t>Gymn. Wolbeck Münster</t>
  </si>
  <si>
    <t>Gymnasium Wolbeck, Münster</t>
  </si>
  <si>
    <t>Hans-Böckler-Schule, Münster</t>
  </si>
  <si>
    <t>Hauptsch. Hiltrup, Münster</t>
  </si>
  <si>
    <t>Hauptschule Hiltrup, Münster</t>
  </si>
  <si>
    <t>Imm.-Kant-Gymn. Münster</t>
  </si>
  <si>
    <t>Immanuel-Kant-Gymnasium, Münster</t>
  </si>
  <si>
    <t>J.-C.-Schlaun-Gymn. Münster</t>
  </si>
  <si>
    <t>Johann-Conrad-Schlaun-Gymnasium, Münster</t>
  </si>
  <si>
    <t>Gutenberg-Gymn. Münster</t>
  </si>
  <si>
    <t>Johannes-Gutenberg-Gymnasium, Münster</t>
  </si>
  <si>
    <t>Gutenberg-Realsch. Münster</t>
  </si>
  <si>
    <t>Johannes-Gutenberg-Realschule, Münster</t>
  </si>
  <si>
    <t>Kardinal-v.-Galen-Gymn. MS</t>
  </si>
  <si>
    <t>Kardinal-von-Galen-Gymnasium, Münster</t>
  </si>
  <si>
    <t>Wagenfeld-Realsch. Münster</t>
  </si>
  <si>
    <t>Karl-Wagenfeld-Realschule, Münster</t>
  </si>
  <si>
    <t>Marienschule Münster</t>
  </si>
  <si>
    <t>Pascalgymn. Münster</t>
  </si>
  <si>
    <t>Pascalgymnasium, Münster</t>
  </si>
  <si>
    <t>Paul-Gerhard-Realsch. Münster</t>
  </si>
  <si>
    <t>Paul-Gerhard-Realschule, Münster</t>
  </si>
  <si>
    <t>Herhard-Realschule Münster</t>
  </si>
  <si>
    <t>Paul-Herhard-Realschule, Münster</t>
  </si>
  <si>
    <t>Ratsgymnasium Münster</t>
  </si>
  <si>
    <t>Ratsgymnasium, Münster</t>
  </si>
  <si>
    <t>Realsch. Kreuzviertel, Münster</t>
  </si>
  <si>
    <t>Realschule im Kreuzviertel, Münster</t>
  </si>
  <si>
    <t>Realschule Roxel Münster</t>
  </si>
  <si>
    <t>Realschule Roxel, Münster</t>
  </si>
  <si>
    <t>Realsch. Wolbeck Münster</t>
  </si>
  <si>
    <t>Realschule Wolbeck, Münster</t>
  </si>
  <si>
    <t>Schillergymn. Münster</t>
  </si>
  <si>
    <t>Schillergymnasium, Münster</t>
  </si>
  <si>
    <t>Wilhelm-Hittorf-Gymn. Münster</t>
  </si>
  <si>
    <t>Wilhelm-Hittorf-Gymnasium, Münster</t>
  </si>
  <si>
    <t>Humboldt-Gymn. Neuss</t>
  </si>
  <si>
    <t>Alexander-von-Humboldt-Gymnasium, Neuss</t>
  </si>
  <si>
    <t>Nelly-Sachs-Gymn. Neuss</t>
  </si>
  <si>
    <t>Nelly-Sachs-Gymnasium, Neuss</t>
  </si>
  <si>
    <t>Quirinus-Gymn. Neuss</t>
  </si>
  <si>
    <t>Quirinus-Gymnasium, Neuss</t>
  </si>
  <si>
    <t>Realsch. Südstadt Neuss</t>
  </si>
  <si>
    <t>Realschule Südstadt, Neuss</t>
  </si>
  <si>
    <t>Schule Marienberg Neuss</t>
  </si>
  <si>
    <t>Schule Marienberg, Neuss</t>
  </si>
  <si>
    <t>Joh.-Conr.-Schlaun-Sch. Nordki</t>
  </si>
  <si>
    <t>Johann-Conrad-Schlaun-Schule, Nordkirchen</t>
  </si>
  <si>
    <t>Nordkirchen</t>
  </si>
  <si>
    <t>Anne-Frank-Realsch. Oberhausen</t>
  </si>
  <si>
    <t>Anne-Frank-Realschule, Oberhausen</t>
  </si>
  <si>
    <t>Bertha-v.-Suttner-Gymn. OB</t>
  </si>
  <si>
    <t>Bertha-von-Suttner-Gymnasium, Oberhausen</t>
  </si>
  <si>
    <t>Elsa-Brandström-Gymn. OB</t>
  </si>
  <si>
    <t>Elsa-Brandström-Gymnasium, Oberhausen</t>
  </si>
  <si>
    <t>Freiherr-v.-Stein-Gymn. OB</t>
  </si>
  <si>
    <t>Freiherr-vom-Stein-Gymnasium, Oberhausen</t>
  </si>
  <si>
    <t>Friedr.-Ebert-Realsch. OB</t>
  </si>
  <si>
    <t>Friedrich-Ebert-Realschule, Oberhausen</t>
  </si>
  <si>
    <t>Gesamtsch. Osterfeld OB</t>
  </si>
  <si>
    <t>Gesamtschule Osterfeld, Oberhausen</t>
  </si>
  <si>
    <t>Gesamtsch. Weierheide, OB</t>
  </si>
  <si>
    <t>Gesamtschule Weierheide, Oberhausen</t>
  </si>
  <si>
    <t>Hauptsch. Eisenheim, OB</t>
  </si>
  <si>
    <t>Hauptschule Eisenheim, Oberhausen</t>
  </si>
  <si>
    <t>Hauptsch. St. Michael, OB</t>
  </si>
  <si>
    <t>Hauptschule St. Michael, Oberhausen</t>
  </si>
  <si>
    <t>Heinr.-Böll-Gesamtsch. OB</t>
  </si>
  <si>
    <t>Heinrich-Böll-Gesamtschule, Oberhausen</t>
  </si>
  <si>
    <t>Heinr.-Heine-Gymn. Oberhausen</t>
  </si>
  <si>
    <t>Heinrich-Heine-Gymnasium, Oberhausen</t>
  </si>
  <si>
    <t>Sophie-Scholl-Gymn. Oberhausen</t>
  </si>
  <si>
    <t>Sophie-Scholl-Gymnasium, Oberhausen</t>
  </si>
  <si>
    <t>Th.-Heuss-Realsch. Oberhausen</t>
  </si>
  <si>
    <t>Theodor-Heuss-Realschule, Oberhausen</t>
  </si>
  <si>
    <t>Wolfhelmschule Olfen</t>
  </si>
  <si>
    <t>Wolfhelmschule, Olfen</t>
  </si>
  <si>
    <t>Olfen</t>
  </si>
  <si>
    <t>Kopernikus-Gymn. Lintorf</t>
  </si>
  <si>
    <t>Kopernikus-Gymnasium Lintorf, Ratingen</t>
  </si>
  <si>
    <t>Ratingen</t>
  </si>
  <si>
    <t>Berufskoll Ostvest Recklinghsn</t>
  </si>
  <si>
    <t>Berufskolleg Ostvest, Recklinghausen</t>
  </si>
  <si>
    <t>Recklinghausen</t>
  </si>
  <si>
    <t>Gymn. Petrinum, Recklinghausen</t>
  </si>
  <si>
    <t>Gymnasium Petrinum, Recklinghausen</t>
  </si>
  <si>
    <t>Marie-Curie-Gymn. RE</t>
  </si>
  <si>
    <t>Marie-Curie-Gymnasium, Recklinghausen</t>
  </si>
  <si>
    <t>Kopernikus-Gymn. Rheine</t>
  </si>
  <si>
    <t>Kopernikus-Gymnasium, Rheine</t>
  </si>
  <si>
    <t>Otto-Hahn-Schule Selm</t>
  </si>
  <si>
    <t>Otto-Hahn-Realschule, Selm</t>
  </si>
  <si>
    <t>Selm</t>
  </si>
  <si>
    <t>Jos.-Haydn-Gymn. Senden</t>
  </si>
  <si>
    <t>Joseph-Haydn-Gymnasium, Senden</t>
  </si>
  <si>
    <t>Senden</t>
  </si>
  <si>
    <t>Realsch. Sendenhorst</t>
  </si>
  <si>
    <t>Realschule Sendenhorst</t>
  </si>
  <si>
    <t>Sendenhorst</t>
  </si>
  <si>
    <t>Humboldt-Realsch. Siegburg</t>
  </si>
  <si>
    <t>Alexander-von-Humboldt-Realschule, Siegburg</t>
  </si>
  <si>
    <t>Anno-Gymn. Siegburg</t>
  </si>
  <si>
    <t>Anno-Gymnasium, Siegburg</t>
  </si>
  <si>
    <t>Gymn. Alleestr. Siegburg</t>
  </si>
  <si>
    <t>Gymnasium Alleestraße, Siegburg</t>
  </si>
  <si>
    <t>Aldegrever-Gymn. Soest</t>
  </si>
  <si>
    <t>Städt. Aldegrever-Gymnasium, Soest</t>
  </si>
  <si>
    <t>Soest</t>
  </si>
  <si>
    <t>Städt. Gymn. Sundern</t>
  </si>
  <si>
    <t>Städtisches Gymnasium, Sundern</t>
  </si>
  <si>
    <t>Gymn. Langenberg Velbert</t>
  </si>
  <si>
    <t>Gymnasium Langenberg, Velbert</t>
  </si>
  <si>
    <t>Velbert</t>
  </si>
  <si>
    <t>Kölver-Realsch. Velbert</t>
  </si>
  <si>
    <t>Heinrich-Kölver-Realschule, Velbert</t>
  </si>
  <si>
    <t>Gesamtschule Waltrop</t>
  </si>
  <si>
    <t>Städt. Realsch. Waltrop</t>
  </si>
  <si>
    <t>Städt. Realschule, Waltop</t>
  </si>
  <si>
    <t>Th.-Heuss-Gymn. Waltrop</t>
  </si>
  <si>
    <t>Theodor-Heuss-Gymnasium, Waltrop</t>
  </si>
  <si>
    <t>Gesamtschule Wanne</t>
  </si>
  <si>
    <t>Wanne</t>
  </si>
  <si>
    <t>Geschw.-Scholl-Gymn. Wetter</t>
  </si>
  <si>
    <t>Geschwister-Scholl-Gymnasium, Wetter</t>
  </si>
  <si>
    <t>Albert-Martmöller-Gymn. Witten</t>
  </si>
  <si>
    <t>Albert-Martmöller-Gymnasium, Witten</t>
  </si>
  <si>
    <t>Holzkamp-Gesamtsch. Witten</t>
  </si>
  <si>
    <t>Holzkamp-Gesamtschule, Witten</t>
  </si>
  <si>
    <t>Otto-Schott-Realsch. Witten</t>
  </si>
  <si>
    <t>Otto-Schott-Realschule, Witten</t>
  </si>
  <si>
    <t>Ruhrgymn. Witten</t>
  </si>
  <si>
    <t>Ruhrgymnasium, Witten</t>
  </si>
  <si>
    <t>Schiller-Gymn. Witten</t>
  </si>
  <si>
    <t>Schiller-Gymnasium, Witten</t>
  </si>
  <si>
    <t>Gesamtsch. Wulfen</t>
  </si>
  <si>
    <t>Gesamtschule Wulfen</t>
  </si>
  <si>
    <t>Wulfen</t>
  </si>
  <si>
    <t>LK</t>
  </si>
  <si>
    <t>Antoniuskolleg Neunkirchen</t>
  </si>
  <si>
    <t>Friedenssch. Hamm</t>
  </si>
  <si>
    <t>Fürstenbergschule Münster</t>
  </si>
  <si>
    <t>Gesamtsch. Holsterhausen Essen</t>
  </si>
  <si>
    <t>Gesamtschule Schermbeck</t>
  </si>
  <si>
    <t>Gymn. Horkesgath, Krefeld</t>
  </si>
  <si>
    <t>Gymn. Norf, Neuss</t>
  </si>
  <si>
    <t>Helmholtz-Gymn. Essen</t>
  </si>
  <si>
    <t>Kopernikus-Realsch. Hennef</t>
  </si>
  <si>
    <t>Landfermann-Gymn. Duisburg</t>
  </si>
  <si>
    <t>Leibniz-Gymn. Dortmund</t>
  </si>
  <si>
    <t>Lessing-Gymn. Düsseldorf</t>
  </si>
  <si>
    <t>Mannesmann-Gymn. Duisburg</t>
  </si>
  <si>
    <t>Martini Grundschule Münster</t>
  </si>
  <si>
    <t>Mataré-Gymn. Krefeld</t>
  </si>
  <si>
    <t>Mercator-Gymn. Duisburg</t>
  </si>
  <si>
    <t>Montessorischule Münster</t>
  </si>
  <si>
    <t>Realschule Duisburg-Süd</t>
  </si>
  <si>
    <t>St. George's School Duisburg</t>
  </si>
  <si>
    <t>Städt. Gymnasium Selm</t>
  </si>
  <si>
    <t>Steinbart-Gymn. Duisburg</t>
  </si>
  <si>
    <t>Van-Galen-Schule Wolbeck</t>
  </si>
  <si>
    <t>Willy-Brandt-Sch. Mülheim</t>
  </si>
  <si>
    <t>Vereinsname lang</t>
  </si>
  <si>
    <t>Friedensschule Hamm</t>
  </si>
  <si>
    <t>Fürstenbergschule, Münster</t>
  </si>
  <si>
    <t>Gesamtschule Holsterhausen, Essen</t>
  </si>
  <si>
    <t>Gymnasium Norf, Neuss</t>
  </si>
  <si>
    <t>Helmholtz-Gymnasium, Essen</t>
  </si>
  <si>
    <t>Kopernikus-Realschule, Hennef</t>
  </si>
  <si>
    <t>Landfermann-Gymnasium Duisburg</t>
  </si>
  <si>
    <t>Leibniz-Gymnasium, Dortmund</t>
  </si>
  <si>
    <t>Lessing-Gymnasium, Düsseldorf</t>
  </si>
  <si>
    <t>Mannesmann-Gymnasium, Duisburg</t>
  </si>
  <si>
    <t>Martini Grundschule, Münster</t>
  </si>
  <si>
    <t>Mercator-Gymnasium, Duisburg</t>
  </si>
  <si>
    <t>St. George's School of Duisburg</t>
  </si>
  <si>
    <t>Städt. Mataré-Gymnasium, Krefeld</t>
  </si>
  <si>
    <t>Steinbart-Gymnasium, Duisburg</t>
  </si>
  <si>
    <t>Van-Galen-Schule, Wolbeck</t>
  </si>
  <si>
    <t>Willy-Brandt-Realschule, Mülheim</t>
  </si>
  <si>
    <t>Stadt</t>
  </si>
  <si>
    <t>Neunkirchen</t>
  </si>
  <si>
    <t>Schermbeck</t>
  </si>
  <si>
    <t>bitte den Jahrgang 4stellig angegeben
oder aus der Liste auswählen</t>
  </si>
  <si>
    <t>Bitte über die Auswahlliste auswählen. Sobald ein Feld ausgwählt ist, erscheint dazu am rechten Rand ein Drop Down Pfeil.
Für Schulen, die hier nicht erscheinen, wenden Sie sich bitte an Michael Hein unter michael@regattasprecher.de.</t>
  </si>
  <si>
    <t>und Landesmeisterschaften der Schulen</t>
  </si>
  <si>
    <t>des Schülerruderverbandes NRW</t>
  </si>
  <si>
    <t>auf dem Baldeneysee in Essen</t>
  </si>
  <si>
    <t>Schülerruderverband Nordrhein-Westfalen (Landesregatta und Meisterschaften)</t>
  </si>
  <si>
    <r>
      <t>Ausrichter</t>
    </r>
    <r>
      <rPr>
        <sz val="11"/>
        <rFont val="Arial"/>
        <family val="2"/>
      </rPr>
      <t>:</t>
    </r>
  </si>
  <si>
    <t>Heinrich-Heine-Gymnasium, Dortmund</t>
  </si>
  <si>
    <t>Heinr.-Heine-Gymn. Dortmund</t>
  </si>
  <si>
    <t>Realsch. Hamborn II, Duisburg</t>
  </si>
  <si>
    <t>Realschule Hamborn II, Duisburg</t>
  </si>
  <si>
    <t>Heinrich-Mann-Gymnasium, Köln</t>
  </si>
  <si>
    <t>Aloisius-Kolleg, Bonn</t>
  </si>
  <si>
    <t>Carl-Friedrich-Gauß-Gymnasium, Gelsenkirchen</t>
  </si>
  <si>
    <t>Freie Waldorfschule, Krefeld</t>
  </si>
  <si>
    <t>Gymnasium Carolinum, Osnabrück</t>
  </si>
  <si>
    <t>Gymnasium Horkesgath, Krefeld</t>
  </si>
  <si>
    <t>Integrative Gesamtschule Bonn-Beuel</t>
  </si>
  <si>
    <t>Kurt-Tucholsky-Gesamtschule, Minden</t>
  </si>
  <si>
    <t>Lise-Meitner-Gesamtschule, Duisburg</t>
  </si>
  <si>
    <t>Luise-von-Duesberg-Gymnasium, Kempen</t>
  </si>
  <si>
    <t>Marienschule Krefeld</t>
  </si>
  <si>
    <t>Realschule Horkesgath, Krefeld</t>
  </si>
  <si>
    <t>Gauß-Gymn. Gelsenkirchen</t>
  </si>
  <si>
    <t>Waldorfschule Krefeld</t>
  </si>
  <si>
    <t>Gymn. Carolinum, Osnabrück</t>
  </si>
  <si>
    <t>Heinr.-Mann-Gymn. Köln</t>
  </si>
  <si>
    <t>IGS Bonn-Beuel</t>
  </si>
  <si>
    <t>Tucholski-Gesamtsch. Minden</t>
  </si>
  <si>
    <t>Lise-Meitner-Gesamtsch. Duisbu</t>
  </si>
  <si>
    <t>Duesberg-Gynm. Kempen</t>
  </si>
  <si>
    <t>Realsch. Horkesgath Krefeld</t>
  </si>
  <si>
    <t>Osnabrück</t>
  </si>
  <si>
    <t>Kempen</t>
  </si>
  <si>
    <t>Gesamtschule Berger Feld, Gelsenkirchen</t>
  </si>
  <si>
    <t>Janusz-Korczak-Gesamtschule, Neuss</t>
  </si>
  <si>
    <t>Marie-Curie-Gymnasium, Neuss</t>
  </si>
  <si>
    <t>Rhein-Sieg-Gymnasium, Sankt Augustin</t>
  </si>
  <si>
    <t>Schulen der Brede, Brakel</t>
  </si>
  <si>
    <t>Vereinsname kurz</t>
  </si>
  <si>
    <t>Korczak-Gesamtsch. Neuss</t>
  </si>
  <si>
    <t>Curie-Gymn. Neuss</t>
  </si>
  <si>
    <t>Rhein-Sieg-Gymn. St. Augustin</t>
  </si>
  <si>
    <t>Schulen Brede, Brakel</t>
  </si>
  <si>
    <t>Sankt Augustin</t>
  </si>
  <si>
    <t>Brakel</t>
  </si>
  <si>
    <t>Ernst-Barlach-Gymnasium, Castrop-Rauxel</t>
  </si>
  <si>
    <t>Barlach-Gymn. Rauxel</t>
  </si>
  <si>
    <t>Castrop-Rauxel</t>
  </si>
  <si>
    <t>Willy-Brandt-Schule Bottrop</t>
  </si>
  <si>
    <t>Josef-Albers-Gymnasium, Bottrop</t>
  </si>
  <si>
    <t>Albers-Gymn. Bottrop</t>
  </si>
  <si>
    <t>Don-Bosco-Gymnasium, Essen</t>
  </si>
  <si>
    <t>Don-Bosco-Gymn. Essen</t>
  </si>
  <si>
    <t>Willy-Brandt-Gesamtschule, Bottrop</t>
  </si>
  <si>
    <t>Käthe-Kollwitz-Realschule, Minden</t>
  </si>
  <si>
    <t>Kollwitz-Realsch. Minden</t>
  </si>
  <si>
    <t>Berufskolleg Lehnerstraße, Mülheim</t>
  </si>
  <si>
    <t>Berufskolleg Lehnerstr. MH</t>
  </si>
  <si>
    <t>Michael-Ende-Gymnasium, Tönisvorst</t>
  </si>
  <si>
    <t>Ende-Gymn. Tönisvorst</t>
  </si>
  <si>
    <t>Tönisvorst</t>
  </si>
  <si>
    <t>Erna-de-Vries-Schule, Münster</t>
  </si>
  <si>
    <t>de-Vries-Schule Münster</t>
  </si>
  <si>
    <t>Hildegardisschule, Münster</t>
  </si>
  <si>
    <t>Hildegardisschule Münster</t>
  </si>
  <si>
    <t>JFM A/B1</t>
  </si>
  <si>
    <t>JFM B/B1</t>
  </si>
  <si>
    <t>Amos-Comenius-Gymnasium, Bonn</t>
  </si>
  <si>
    <t>Amos-Gymn. Bonn</t>
  </si>
  <si>
    <t>Gesamtschule Münster-Mitte</t>
  </si>
  <si>
    <t>Gesamtsch. Münster-Mitte</t>
  </si>
  <si>
    <t>Geschwister-Scholl-Gymnasium, Münster</t>
  </si>
  <si>
    <t>Mathilde-Anneke-Gesamtschule, Münster</t>
  </si>
  <si>
    <t>Anneke-Realschule Münster</t>
  </si>
  <si>
    <t>Hannah-Arendt-Gymnasium, Lengerich</t>
  </si>
  <si>
    <t>Arendt-Gymn. Lengerich</t>
  </si>
  <si>
    <t>Lengerich</t>
  </si>
  <si>
    <t>Scholl-Gymn. Münster</t>
  </si>
  <si>
    <t>Realschule am Schloss Borbeck, Essen</t>
  </si>
  <si>
    <t>Realsch. Borbeck Essen</t>
  </si>
  <si>
    <t>Waldorfschule Gladbeck</t>
  </si>
  <si>
    <t>Gladbeck</t>
  </si>
  <si>
    <t>Heinrich-Heine-Gymnasium, Bottrop</t>
  </si>
  <si>
    <t>Heine-Gymn. Bottrop</t>
  </si>
  <si>
    <t>Maria-Sibylla-Merian-Gymnasium, Krefeld</t>
  </si>
  <si>
    <t>Merian-Gymn. Krefeld</t>
  </si>
  <si>
    <t>Josef-Hafels-Schule, Krefeld</t>
  </si>
  <si>
    <t>Hafels-Schule Krefeld</t>
  </si>
  <si>
    <t>Gymnasium Petershagen</t>
  </si>
  <si>
    <t>Gymn. Petershagen</t>
  </si>
  <si>
    <t>Petershagen</t>
  </si>
  <si>
    <t>Waldorfschule Münster</t>
  </si>
  <si>
    <t>Waldorfsch. Münster</t>
  </si>
  <si>
    <t>Gymnasium Borbeck, Essen</t>
  </si>
  <si>
    <t>Gymn. Borbeck Essen</t>
  </si>
  <si>
    <t>Vestisches Gymnasium Kirchhellen, Bottrop</t>
  </si>
  <si>
    <t>Vestisches Gymn. Kirchhellen</t>
  </si>
  <si>
    <t>Erzbischöfliches Sankt-Joseph-Gymnasium, Rheinbach</t>
  </si>
  <si>
    <t>St.-Joseph-Gymn. Rheinbach</t>
  </si>
  <si>
    <t>Rheinbach</t>
  </si>
  <si>
    <t>Robert-Jungk-Gesamtschule, Krefeld</t>
  </si>
  <si>
    <t>Robert-Jungk-Schule Krefeld</t>
  </si>
  <si>
    <t>Krupp-Gymnasium, Duisburg</t>
  </si>
  <si>
    <t>Krupp-Gymn. Duisburg</t>
  </si>
  <si>
    <t>Freiherr-vom-Stein-Gymnasium, Recklinghausen</t>
  </si>
  <si>
    <t>Freih.-v.-Stein-Gymn. Recklinghausen</t>
  </si>
  <si>
    <t>Städtisches Gymnasium Herten</t>
  </si>
  <si>
    <t>Städt. Gymn. Herten</t>
  </si>
  <si>
    <t>Pestalozzi-Gymnasium, Herne</t>
  </si>
  <si>
    <t>Pestalozzi-Gymn. Herne</t>
  </si>
  <si>
    <t>Rosa-Parks-Schule, Herten</t>
  </si>
  <si>
    <t>Rosa-Parks-Sch. Herten</t>
  </si>
  <si>
    <t>Albert-Einstein-Gymnasium, St. Augustin</t>
  </si>
  <si>
    <t>Einstein-Gymna. St. Augustin</t>
  </si>
  <si>
    <t>St. Augustin</t>
  </si>
  <si>
    <t>Vorname Nachname (kein Komma!)</t>
  </si>
  <si>
    <t>Staatskanzeli des Landes NRW (JTFO-Rennen)</t>
  </si>
  <si>
    <t>Städtisches Meerbusch-Gymnasium</t>
  </si>
  <si>
    <t>Meerbusch-Gymn.</t>
  </si>
  <si>
    <t>Willy-Brandt-Gymnasium, Oer-Erkenschwick</t>
  </si>
  <si>
    <t>Brandt-Gymnasium, Erkenschwick</t>
  </si>
  <si>
    <t>Oer-Erkenschwick</t>
  </si>
  <si>
    <t>Gymnasium in den Filder Benden, Moers</t>
  </si>
  <si>
    <t>Gymn. Filder Benden Moers</t>
  </si>
  <si>
    <t>Gymnasium am Waldhof, Bielefeld</t>
  </si>
  <si>
    <t>Gymn. Waldhof, Bielefeld</t>
  </si>
  <si>
    <t>Bielefeld</t>
  </si>
  <si>
    <t>Laurentianum, Warendorf</t>
  </si>
  <si>
    <t>Laurentianum Warendorf</t>
  </si>
  <si>
    <t>Warendorf</t>
  </si>
  <si>
    <t>Nikolaus-Ehlen-Gymnasium, Velbert</t>
  </si>
  <si>
    <t>Ehlen-Gymn. Velbert</t>
  </si>
  <si>
    <t>66. Landesregatta</t>
  </si>
  <si>
    <t>Berufskolleg Vera Beckers, Krefeld</t>
  </si>
  <si>
    <t>Ber.-Kolleg Vera Beckers KR</t>
  </si>
  <si>
    <t>Gesamtschule Oppum, Krefeld</t>
  </si>
  <si>
    <t>Gesamtsch. Oppum Krefeld</t>
  </si>
  <si>
    <t>Gesamtschule Uerdingen, Krefeld</t>
  </si>
  <si>
    <t>Gesamtsch. Uerdingen</t>
  </si>
  <si>
    <t>Gymnasium Adolphinum, Moers</t>
  </si>
  <si>
    <t>Gymn. Adolphinum Moers</t>
  </si>
  <si>
    <t>Hermann-Runge-Gesamtschule, Moers</t>
  </si>
  <si>
    <t>Runge-Gesamtsch. Moers</t>
  </si>
  <si>
    <t>Carpe-Diem-Privatschule, Willich</t>
  </si>
  <si>
    <t>Carpe-Diem-Schule Willich</t>
  </si>
  <si>
    <t>Willich</t>
  </si>
  <si>
    <t>Städischees Gymnasium Straelen</t>
  </si>
  <si>
    <t>Städt. Gymn. Straelen</t>
  </si>
  <si>
    <t>Straelen</t>
  </si>
  <si>
    <t>International School of Düsseldorf</t>
  </si>
  <si>
    <t>Int. School of Düsseldorf</t>
  </si>
  <si>
    <t>Gymnasium Porta Westfalica</t>
  </si>
  <si>
    <t>Gymv. Porta Westfalica</t>
  </si>
  <si>
    <t>Porta Westfalica</t>
  </si>
  <si>
    <t>Gesamtschule Borbeck, Essen</t>
  </si>
  <si>
    <t>Gesamtsch. Borbeck, Essen</t>
  </si>
  <si>
    <t>Ernst-Barlach-Gesamtschule, Datteln</t>
  </si>
  <si>
    <t>Barlach-Gesamtsch. Datteln</t>
  </si>
  <si>
    <t xml:space="preserve"> - Donnerstag - </t>
  </si>
  <si>
    <t xml:space="preserve">  - Freitag -</t>
  </si>
  <si>
    <t>54. Regatta</t>
  </si>
  <si>
    <t>Freitag, 24. Mai 2024</t>
  </si>
  <si>
    <t>Donnerstag, 23. Mai 2024</t>
  </si>
  <si>
    <t>Meldeschluss: Montag, 6. Mai 2024</t>
  </si>
  <si>
    <t>des Landesfinals der Schulen</t>
  </si>
  <si>
    <t>Jungen-Doppelzweier C/D/E Lgr. II</t>
  </si>
  <si>
    <t>Mädchen-Doppelzweier C/D/E Lgr. II</t>
  </si>
  <si>
    <t>Jungen-Einer E</t>
  </si>
  <si>
    <t>Junior-Gig-Doppelvierer m. St. A Lgr. III</t>
  </si>
  <si>
    <t>Jungen-Einer D Lgr. II</t>
  </si>
  <si>
    <t>JuM-Mixed-Doppelvierer m. St. C/D/E</t>
  </si>
  <si>
    <t>Junior-Gig-Vierer m. St. A/B</t>
  </si>
  <si>
    <t xml:space="preserve">Junior-Doppelvierer m. St. B1 </t>
  </si>
  <si>
    <t>Juniorinnen-Einer B Lgr. II</t>
  </si>
  <si>
    <t>Lgw.-Juniorinnen-Einer B Lgr. II</t>
  </si>
  <si>
    <t>Mädchen-Doppelvierer m. St. C/D/E</t>
  </si>
  <si>
    <t xml:space="preserve">Juniorinnen-Einer A Lgr. II </t>
  </si>
  <si>
    <t>JuM-Mixed-Doppelzweier C/D/E</t>
  </si>
  <si>
    <t>Junior-Einer A/B Lgr. II</t>
  </si>
  <si>
    <t>Juniorinnen-Gig-Doppelvierer m. St. B1</t>
  </si>
  <si>
    <t>Lgw.-Junior-Einer B Lgr. II</t>
  </si>
  <si>
    <t>Juniorinnen-Doppelzweier A Lgr. II</t>
  </si>
  <si>
    <t>Junior-Doppelzweier A Lgr. II</t>
  </si>
  <si>
    <t>Junior-Mixed-Gig-Doppelvierer m. St. A/B</t>
  </si>
  <si>
    <t>Mädchen-Einer E</t>
  </si>
  <si>
    <t>Mädchen-Doppelzweier C/D/E</t>
  </si>
  <si>
    <t>Jungen-Doppelvierer m. St. C/D/E</t>
  </si>
  <si>
    <t>Junior-Doppelzweier B Lgr. II</t>
  </si>
  <si>
    <t>Juniorinnen-Doppelvierer m. St. B1 Lgr. I</t>
  </si>
  <si>
    <t>Jungen-Gig-Doppelvierer m. St. D/E</t>
  </si>
  <si>
    <t>Jungen-Einer C Lgr. II</t>
  </si>
  <si>
    <t>Mädchen-Einer C Lgr II</t>
  </si>
  <si>
    <t>Lgw.-Junior-Einer A Lgr. II</t>
  </si>
  <si>
    <t>Junior-Gig-Doppelvierer m. St. A/B Lgr II</t>
  </si>
  <si>
    <t>Juniorinnen-Doppelzweier B Lgr. II</t>
  </si>
  <si>
    <t>Lgw.-Juniorinnen-Einer A Lgr II</t>
  </si>
  <si>
    <t>JuM-Mixed-Gig-Doppelvierer m. St. D/E</t>
  </si>
  <si>
    <t>Junior-Einer A Lgr. I</t>
  </si>
  <si>
    <t>Junior-Einer A Lgr. III</t>
  </si>
  <si>
    <t>Lgw.-Junior-Einer A Lgr. I</t>
  </si>
  <si>
    <t>Lgw.-Junior-Einer A Lgr. III</t>
  </si>
  <si>
    <t>Jungen-Einer D Lgr I</t>
  </si>
  <si>
    <t>Jungen-Einer D Lgr III</t>
  </si>
  <si>
    <t>Mädchen-Einer D Lgr I</t>
  </si>
  <si>
    <t>Mädchen-Einer D Lgr II</t>
  </si>
  <si>
    <t>Mädchen-Einer D Lgr III</t>
  </si>
  <si>
    <t>Juniorinnen-Einer A Lgr. I</t>
  </si>
  <si>
    <t>Juniorinnen-Einer A Lgr. III</t>
  </si>
  <si>
    <t>Junior-Einer B Lgr. I</t>
  </si>
  <si>
    <t>Junior-Einer B Lgr. III</t>
  </si>
  <si>
    <t>Lgw.-Junior-Einer A/B Lgr. I</t>
  </si>
  <si>
    <t>Lgw.-Junior-Einer A/B Lgr. III</t>
  </si>
  <si>
    <t>Juniorinnen Einer B Lgr. I</t>
  </si>
  <si>
    <t>Juniorinnen Einer B Lgr. III</t>
  </si>
  <si>
    <t>Lgw.-Juniorinnen-Einer B Lgr. I</t>
  </si>
  <si>
    <t>Lgw.-Juniorinnen-Einer B Lgr. III</t>
  </si>
  <si>
    <t>Jungen-Einer C Lgr. I</t>
  </si>
  <si>
    <t>Jungen-Einer C Lgr. III</t>
  </si>
  <si>
    <t>Mädchen-Einer C Lgr. I</t>
  </si>
  <si>
    <t>Mädchen-Einer C Lgr. III</t>
  </si>
  <si>
    <t>Lgw.-Mädchen-Einer C Lgr I</t>
  </si>
  <si>
    <t>Lgw.-Mädchen-Einer C Lgr III</t>
  </si>
  <si>
    <t>Junior-Doppelzweier B Lgr. I</t>
  </si>
  <si>
    <t>Junior-Doppelzweier B Lgr. III</t>
  </si>
  <si>
    <t>Juniorinnen-Doppelzweier A Lgr. I</t>
  </si>
  <si>
    <t>Juniorinnen-Doppelzweier A Lgr. III</t>
  </si>
  <si>
    <t>Juniorinnen-Doppelzweier B Lgr. I</t>
  </si>
  <si>
    <t>Juniorinnen-Doppelzweier B Lgr. III</t>
  </si>
  <si>
    <t>Jungen-Doppelzweier C/D/E Lgr. I</t>
  </si>
  <si>
    <t>Jungen-Doppelzweier C/D/E Lgr. III</t>
  </si>
  <si>
    <t>Lgw.-Mädchen-Doppelzweier C Lgr I</t>
  </si>
  <si>
    <t>Lgw.-Mädchen-Doppelzweier C Lgr III</t>
  </si>
  <si>
    <t>Junior-Doppelzweier A Lgr. I</t>
  </si>
  <si>
    <t>Junior-Doppelzweier A Lgr. III</t>
  </si>
  <si>
    <t>Junior-Gig-Doppelvierer m. St. A/B Lgr. I</t>
  </si>
  <si>
    <t>Junior-Gig-Doppelvierer m. St. A/B Lgr. III</t>
  </si>
  <si>
    <t>Junior-Mixed-Achter A/B1</t>
  </si>
  <si>
    <t>Mädchen-Einer C/D/E</t>
  </si>
  <si>
    <t>Jungen-Einer C/D/E</t>
  </si>
  <si>
    <t>Junior-Einer B</t>
  </si>
  <si>
    <t>Junior-Einer A</t>
  </si>
  <si>
    <t>Juniorinnen-Einer B</t>
  </si>
  <si>
    <t>Juniorinnen-Einer A</t>
  </si>
  <si>
    <t>Jungen-Doppelzweier C/D/E</t>
  </si>
  <si>
    <t>Juniorinnen-Doppelzweier A/B</t>
  </si>
  <si>
    <t>Junior-Doppelzweier A/B</t>
  </si>
  <si>
    <t>JuM-Mixed-Gig-Doppelvierer m. St. C/D/E</t>
  </si>
  <si>
    <t>Junior-Gig-Doppelvierer m. St. A</t>
  </si>
  <si>
    <t>Jungen-Gig-Doppelvierer C/D/E</t>
  </si>
  <si>
    <t>Juniorinnen-Doppelvierer m. St. B1</t>
  </si>
  <si>
    <t>Junior-Gig-Doppelvierer m. St. B1</t>
  </si>
  <si>
    <t>Mädchen-Gig-Doppelvierer m. St. D/E</t>
  </si>
  <si>
    <t>JuM-Mixed-Doppelvierer C/D/E</t>
  </si>
  <si>
    <t>Junior-Doppelvierer m. St. B1</t>
  </si>
  <si>
    <t>Mädchen-Gig-Doppelvierer m. St. C/D/E</t>
  </si>
  <si>
    <t>Jungen-Gig-Doppelvierer m. St. C/D/E</t>
  </si>
  <si>
    <t>Juniorinnen-Achter B1</t>
  </si>
  <si>
    <t>Junior-Achter B1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</si>
</sst>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2" formatCode="_-* #,##0.00\ &quot;DM&quot;_-;\-* #,##0.00\ &quot;DM&quot;_-;_-* &quot;-&quot;??\ &quot;DM&quot;_-;_-@_-"/>
    <numFmt numFmtId="173" formatCode="_-* #,##0.00\ _D_M_-;\-* #,##0.00\ _D_M_-;_-* &quot;-&quot;??\ _D_M_-;_-@_-"/>
    <numFmt numFmtId="175" formatCode="_-* #,##0.00\ [$€-1]_-;\-* #,##0.00\ [$€-1]_-;_-* &quot;-&quot;??\ [$€-1]_-"/>
    <numFmt numFmtId="178" formatCode="_-* #,##0.00\ [$€-407]_-;\-* #,##0.00\ [$€-407]_-;_-* &quot;-&quot;??\ [$€-407]_-;_-@_-"/>
    <numFmt numFmtId="186" formatCode="_-* #,##0\ _D_M_-;\-* #,##0\ _D_M_-;_-* &quot;-&quot;??\ _D_M_-;_-@_-"/>
  </numFmts>
  <fonts count="20">
    <font>
      <sz val="10"/>
      <name val="Arial"/>
    </font>
    <font>
      <sz val="10"/>
      <name val="Arial"/>
    </font>
    <font>
      <u/>
      <sz val="10"/>
      <name val="Arial"/>
      <family val="2"/>
    </font>
    <font>
      <sz val="10"/>
      <name val="Arial"/>
      <family val="2"/>
    </font>
    <font>
      <b/>
      <u/>
      <sz val="12"/>
      <name val="Arial"/>
      <family val="2"/>
    </font>
    <font>
      <b/>
      <sz val="12"/>
      <name val="Arial"/>
      <family val="2"/>
    </font>
    <font>
      <u/>
      <sz val="9"/>
      <name val="Arial"/>
      <family val="2"/>
    </font>
    <font>
      <sz val="9"/>
      <name val="Arial"/>
      <family val="2"/>
    </font>
    <font>
      <sz val="8"/>
      <name val="Arial"/>
      <family val="2"/>
    </font>
    <font>
      <b/>
      <sz val="9"/>
      <name val="Arial"/>
      <family val="2"/>
    </font>
    <font>
      <b/>
      <sz val="16"/>
      <name val="Arial"/>
      <family val="2"/>
    </font>
    <font>
      <sz val="10"/>
      <name val="Calibri"/>
      <family val="2"/>
    </font>
    <font>
      <b/>
      <sz val="11"/>
      <name val="Arial"/>
      <family val="2"/>
    </font>
    <font>
      <sz val="11"/>
      <name val="Arial"/>
      <family val="2"/>
    </font>
    <font>
      <b/>
      <sz val="14"/>
      <name val="Arial"/>
      <family val="2"/>
    </font>
    <font>
      <sz val="14"/>
      <name val="Arial"/>
      <family val="2"/>
    </font>
    <font>
      <sz val="11"/>
      <color indexed="8"/>
      <name val="Calibri"/>
      <family val="2"/>
    </font>
    <font>
      <sz val="10"/>
      <color indexed="8"/>
      <name val="Arial"/>
      <family val="2"/>
    </font>
    <font>
      <sz val="8"/>
      <color rgb="FF99CCFF"/>
      <name val="Arial"/>
      <family val="2"/>
    </font>
    <font>
      <sz val="8"/>
      <color theme="4" tint="0.59999389629810485"/>
      <name val="Arial"/>
      <family val="2"/>
    </font>
  </fonts>
  <fills count="6">
    <fill>
      <patternFill patternType="none"/>
    </fill>
    <fill>
      <patternFill patternType="gray125"/>
    </fill>
    <fill>
      <patternFill patternType="solid">
        <fgColor indexed="22"/>
        <bgColor indexed="0"/>
      </patternFill>
    </fill>
    <fill>
      <patternFill patternType="solid">
        <fgColor rgb="FF99CCFF"/>
        <bgColor indexed="64"/>
      </patternFill>
    </fill>
    <fill>
      <patternFill patternType="solid">
        <fgColor theme="3" tint="0.59999389629810485"/>
        <bgColor indexed="64"/>
      </patternFill>
    </fill>
    <fill>
      <patternFill patternType="solid">
        <fgColor theme="3" tint="0.39997558519241921"/>
        <bgColor indexed="64"/>
      </patternFill>
    </fill>
  </fills>
  <borders count="2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bottom/>
      <diagonal/>
    </border>
    <border>
      <left/>
      <right/>
      <top style="thin">
        <color indexed="64"/>
      </top>
      <bottom style="thin">
        <color indexed="64"/>
      </bottom>
      <diagonal/>
    </border>
  </borders>
  <cellStyleXfs count="5">
    <xf numFmtId="0" fontId="0" fillId="0" borderId="0"/>
    <xf numFmtId="175" fontId="1" fillId="0" borderId="0" applyFont="0" applyFill="0" applyBorder="0" applyAlignment="0" applyProtection="0"/>
    <xf numFmtId="173" fontId="1" fillId="0" borderId="0" applyFont="0" applyFill="0" applyBorder="0" applyAlignment="0" applyProtection="0"/>
    <xf numFmtId="0" fontId="17" fillId="0" borderId="0"/>
    <xf numFmtId="172" fontId="1" fillId="0" borderId="0" applyFont="0" applyFill="0" applyBorder="0" applyAlignment="0" applyProtection="0"/>
  </cellStyleXfs>
  <cellXfs count="89">
    <xf numFmtId="0" fontId="0" fillId="0" borderId="0" xfId="0"/>
    <xf numFmtId="0" fontId="0" fillId="0" borderId="0" xfId="0" applyAlignment="1">
      <alignment horizontal="left"/>
    </xf>
    <xf numFmtId="175" fontId="0" fillId="0" borderId="0" xfId="1" applyFont="1" applyAlignment="1">
      <alignment horizontal="left"/>
    </xf>
    <xf numFmtId="0" fontId="3" fillId="0" borderId="0" xfId="0" applyFont="1" applyAlignment="1">
      <alignment horizontal="left"/>
    </xf>
    <xf numFmtId="0" fontId="4" fillId="3" borderId="0" xfId="0" applyFont="1" applyFill="1" applyAlignment="1" applyProtection="1">
      <alignment horizontal="left" vertical="top"/>
    </xf>
    <xf numFmtId="0" fontId="7" fillId="3" borderId="0" xfId="0" applyFont="1" applyFill="1" applyAlignment="1" applyProtection="1">
      <alignment horizontal="right" vertical="top"/>
    </xf>
    <xf numFmtId="0" fontId="3" fillId="3" borderId="0" xfId="0" applyFont="1" applyFill="1" applyAlignment="1" applyProtection="1">
      <alignment horizontal="left" vertical="top"/>
    </xf>
    <xf numFmtId="175" fontId="5" fillId="3" borderId="0" xfId="4" applyNumberFormat="1" applyFont="1" applyFill="1" applyBorder="1" applyAlignment="1" applyProtection="1">
      <alignment horizontal="left" vertical="top"/>
    </xf>
    <xf numFmtId="0" fontId="5" fillId="3" borderId="0" xfId="0" applyFont="1" applyFill="1" applyBorder="1" applyAlignment="1" applyProtection="1">
      <alignment horizontal="left" vertical="top"/>
    </xf>
    <xf numFmtId="0" fontId="5" fillId="3" borderId="0" xfId="0" applyFont="1" applyFill="1" applyAlignment="1" applyProtection="1">
      <alignment horizontal="left" vertical="top"/>
    </xf>
    <xf numFmtId="175" fontId="7" fillId="3" borderId="0" xfId="4" applyNumberFormat="1" applyFont="1" applyFill="1" applyBorder="1" applyAlignment="1" applyProtection="1">
      <alignment horizontal="left" vertical="top"/>
    </xf>
    <xf numFmtId="0" fontId="7" fillId="3" borderId="0" xfId="0" applyFont="1" applyFill="1" applyBorder="1" applyAlignment="1" applyProtection="1">
      <alignment horizontal="left" vertical="top"/>
    </xf>
    <xf numFmtId="0" fontId="7" fillId="3" borderId="0" xfId="0" applyFont="1" applyFill="1" applyAlignment="1" applyProtection="1">
      <alignment horizontal="left" vertical="top"/>
    </xf>
    <xf numFmtId="175" fontId="3" fillId="3" borderId="0" xfId="4" applyNumberFormat="1" applyFont="1" applyFill="1" applyBorder="1" applyAlignment="1" applyProtection="1">
      <alignment horizontal="left" vertical="top"/>
    </xf>
    <xf numFmtId="0" fontId="3" fillId="3" borderId="0" xfId="0"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8" fillId="3" borderId="0" xfId="0" applyFont="1" applyFill="1" applyAlignment="1" applyProtection="1">
      <alignment horizontal="left" vertical="top"/>
    </xf>
    <xf numFmtId="0" fontId="8" fillId="0" borderId="2" xfId="0" applyFont="1" applyFill="1" applyBorder="1" applyAlignment="1" applyProtection="1">
      <alignment horizontal="left" vertical="top" wrapText="1"/>
      <protection locked="0"/>
    </xf>
    <xf numFmtId="0" fontId="6" fillId="3" borderId="0" xfId="0" applyFont="1" applyFill="1" applyBorder="1" applyAlignment="1" applyProtection="1">
      <alignment horizontal="center" vertical="top"/>
    </xf>
    <xf numFmtId="175" fontId="6" fillId="3" borderId="0" xfId="4" applyNumberFormat="1" applyFont="1" applyFill="1" applyBorder="1" applyAlignment="1" applyProtection="1">
      <alignment horizontal="center" vertical="top"/>
    </xf>
    <xf numFmtId="0" fontId="7" fillId="3" borderId="0" xfId="0" applyFont="1" applyFill="1" applyBorder="1" applyAlignment="1" applyProtection="1">
      <alignment horizontal="center" vertical="top"/>
    </xf>
    <xf numFmtId="175" fontId="2" fillId="4" borderId="0" xfId="4" applyNumberFormat="1" applyFont="1" applyFill="1" applyBorder="1" applyAlignment="1" applyProtection="1">
      <alignment horizontal="left" vertical="top"/>
    </xf>
    <xf numFmtId="0" fontId="2" fillId="4" borderId="0" xfId="0" applyFont="1" applyFill="1" applyAlignment="1" applyProtection="1">
      <alignment horizontal="left" vertical="top"/>
    </xf>
    <xf numFmtId="0" fontId="0" fillId="4" borderId="0" xfId="0" applyFill="1"/>
    <xf numFmtId="0" fontId="8" fillId="3" borderId="2" xfId="0" applyFont="1" applyFill="1" applyBorder="1" applyAlignment="1" applyProtection="1">
      <alignment horizontal="left" vertical="top" wrapText="1"/>
    </xf>
    <xf numFmtId="0" fontId="8" fillId="3" borderId="3" xfId="0" applyFont="1" applyFill="1" applyBorder="1" applyAlignment="1" applyProtection="1">
      <alignment horizontal="left" vertical="top"/>
    </xf>
    <xf numFmtId="0" fontId="3" fillId="0" borderId="0" xfId="0" applyFont="1"/>
    <xf numFmtId="0" fontId="3" fillId="0" borderId="0" xfId="0" applyFont="1" applyAlignment="1">
      <alignment horizontal="justify"/>
    </xf>
    <xf numFmtId="0" fontId="8" fillId="0" borderId="4"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xf>
    <xf numFmtId="0" fontId="6" fillId="3" borderId="0" xfId="0" applyFont="1" applyFill="1" applyBorder="1" applyAlignment="1" applyProtection="1">
      <alignment horizontal="center" vertical="top" wrapText="1"/>
    </xf>
    <xf numFmtId="0" fontId="8" fillId="0" borderId="5" xfId="0" applyFont="1" applyFill="1" applyBorder="1" applyAlignment="1" applyProtection="1">
      <alignment horizontal="left"/>
      <protection locked="0"/>
    </xf>
    <xf numFmtId="0" fontId="8" fillId="0" borderId="6"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18" fillId="3" borderId="8" xfId="0" applyFont="1" applyFill="1" applyBorder="1" applyAlignment="1" applyProtection="1">
      <alignment horizontal="left" vertical="top"/>
    </xf>
    <xf numFmtId="0" fontId="8" fillId="3" borderId="9" xfId="0" applyFont="1" applyFill="1" applyBorder="1" applyAlignment="1" applyProtection="1">
      <alignment horizontal="left" vertical="top" wrapText="1"/>
    </xf>
    <xf numFmtId="0" fontId="18" fillId="3" borderId="10" xfId="0" applyFont="1" applyFill="1" applyBorder="1" applyAlignment="1" applyProtection="1">
      <alignment horizontal="left" vertical="top"/>
    </xf>
    <xf numFmtId="0" fontId="8" fillId="3" borderId="11" xfId="0" applyFont="1" applyFill="1" applyBorder="1" applyAlignment="1" applyProtection="1">
      <alignment horizontal="left" vertical="top" wrapText="1"/>
    </xf>
    <xf numFmtId="0" fontId="8" fillId="0" borderId="12"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vertical="top" wrapText="1"/>
    </xf>
    <xf numFmtId="0" fontId="8" fillId="3" borderId="14" xfId="0" applyFont="1" applyFill="1" applyBorder="1" applyAlignment="1" applyProtection="1">
      <alignment horizontal="left" vertical="top" wrapText="1"/>
    </xf>
    <xf numFmtId="0" fontId="8" fillId="3" borderId="12" xfId="0" applyFont="1" applyFill="1" applyBorder="1" applyAlignment="1" applyProtection="1">
      <alignment horizontal="left" vertical="top" wrapText="1"/>
    </xf>
    <xf numFmtId="178" fontId="8" fillId="3" borderId="15" xfId="4" applyNumberFormat="1" applyFont="1" applyFill="1" applyBorder="1" applyAlignment="1" applyProtection="1">
      <alignment horizontal="left" vertical="top"/>
    </xf>
    <xf numFmtId="0" fontId="8" fillId="3" borderId="16" xfId="0" applyFont="1" applyFill="1" applyBorder="1" applyAlignment="1" applyProtection="1">
      <alignment horizontal="left" vertical="top" wrapText="1"/>
    </xf>
    <xf numFmtId="0" fontId="8" fillId="0" borderId="2" xfId="0" applyFont="1" applyFill="1" applyBorder="1" applyAlignment="1" applyProtection="1">
      <alignment horizontal="left"/>
      <protection locked="0"/>
    </xf>
    <xf numFmtId="0" fontId="9" fillId="3" borderId="2" xfId="0" applyFont="1" applyFill="1" applyBorder="1" applyAlignment="1" applyProtection="1">
      <alignment horizontal="center" vertical="top" wrapText="1"/>
    </xf>
    <xf numFmtId="0" fontId="9" fillId="3" borderId="0" xfId="0" applyFont="1" applyFill="1" applyBorder="1" applyAlignment="1" applyProtection="1">
      <alignment horizontal="center" vertical="top" wrapText="1"/>
    </xf>
    <xf numFmtId="0" fontId="9" fillId="3" borderId="0" xfId="0" applyFont="1" applyFill="1" applyAlignment="1" applyProtection="1">
      <alignment horizontal="center" vertical="top" wrapText="1"/>
    </xf>
    <xf numFmtId="0" fontId="18" fillId="3" borderId="17" xfId="0" applyFont="1" applyFill="1" applyBorder="1" applyAlignment="1" applyProtection="1">
      <alignment horizontal="left" vertical="top"/>
    </xf>
    <xf numFmtId="0" fontId="8" fillId="0" borderId="6" xfId="0" applyFont="1" applyFill="1" applyBorder="1" applyAlignment="1" applyProtection="1">
      <alignment horizontal="left"/>
      <protection locked="0"/>
    </xf>
    <xf numFmtId="0" fontId="18" fillId="3" borderId="18" xfId="0" applyFont="1" applyFill="1" applyBorder="1" applyAlignment="1" applyProtection="1">
      <alignment horizontal="left" vertical="top"/>
    </xf>
    <xf numFmtId="0" fontId="8" fillId="0" borderId="12" xfId="0" applyFont="1" applyFill="1" applyBorder="1" applyAlignment="1" applyProtection="1">
      <alignment horizontal="left"/>
      <protection locked="0"/>
    </xf>
    <xf numFmtId="0" fontId="18" fillId="3" borderId="19" xfId="0" applyFont="1" applyFill="1" applyBorder="1" applyAlignment="1" applyProtection="1">
      <alignment horizontal="left" vertical="top"/>
    </xf>
    <xf numFmtId="0" fontId="10" fillId="0" borderId="0" xfId="0" applyFont="1" applyAlignment="1">
      <alignment horizontal="left"/>
    </xf>
    <xf numFmtId="0" fontId="8" fillId="3" borderId="20" xfId="0" applyFont="1" applyFill="1" applyBorder="1" applyAlignment="1" applyProtection="1">
      <alignment horizontal="left" vertical="top" wrapText="1"/>
    </xf>
    <xf numFmtId="0" fontId="12" fillId="3" borderId="0" xfId="0" applyFont="1" applyFill="1" applyAlignment="1" applyProtection="1">
      <alignment horizontal="center" vertical="top"/>
    </xf>
    <xf numFmtId="0" fontId="3" fillId="3" borderId="0" xfId="0" applyFont="1" applyFill="1" applyAlignment="1" applyProtection="1">
      <alignment horizontal="center" vertical="top"/>
    </xf>
    <xf numFmtId="186" fontId="8" fillId="3" borderId="15" xfId="2" applyNumberFormat="1" applyFont="1" applyFill="1" applyBorder="1" applyAlignment="1" applyProtection="1">
      <alignment horizontal="left" vertical="top"/>
    </xf>
    <xf numFmtId="186" fontId="8" fillId="3" borderId="21" xfId="2" applyNumberFormat="1" applyFont="1" applyFill="1" applyBorder="1" applyAlignment="1" applyProtection="1">
      <alignment horizontal="left" vertical="top"/>
    </xf>
    <xf numFmtId="178" fontId="8" fillId="3" borderId="16" xfId="4" applyNumberFormat="1" applyFont="1" applyFill="1" applyBorder="1" applyAlignment="1" applyProtection="1">
      <alignment horizontal="left" vertical="top"/>
    </xf>
    <xf numFmtId="0" fontId="19" fillId="3" borderId="22" xfId="0" applyFont="1" applyFill="1" applyBorder="1" applyAlignment="1" applyProtection="1">
      <alignment horizontal="left" vertical="top"/>
    </xf>
    <xf numFmtId="0" fontId="8" fillId="3" borderId="14" xfId="0" applyFont="1" applyFill="1" applyBorder="1" applyAlignment="1" applyProtection="1">
      <alignment horizontal="left" vertical="top"/>
    </xf>
    <xf numFmtId="0" fontId="19" fillId="3" borderId="23" xfId="0" applyFont="1" applyFill="1" applyBorder="1" applyAlignment="1" applyProtection="1">
      <alignment horizontal="left" vertical="top"/>
    </xf>
    <xf numFmtId="0" fontId="8" fillId="3" borderId="13" xfId="0" applyFont="1" applyFill="1" applyBorder="1" applyAlignment="1" applyProtection="1">
      <alignment horizontal="left" vertical="top"/>
    </xf>
    <xf numFmtId="0" fontId="19" fillId="3" borderId="22" xfId="0" applyFont="1" applyFill="1" applyBorder="1" applyAlignment="1" applyProtection="1">
      <alignment horizontal="right" vertical="top"/>
    </xf>
    <xf numFmtId="0" fontId="8" fillId="3" borderId="14" xfId="0" applyFont="1" applyFill="1" applyBorder="1" applyAlignment="1" applyProtection="1">
      <alignment horizontal="right" vertical="top"/>
    </xf>
    <xf numFmtId="0" fontId="8" fillId="3" borderId="23" xfId="0" applyFont="1" applyFill="1" applyBorder="1" applyAlignment="1" applyProtection="1">
      <alignment horizontal="left" vertical="top"/>
    </xf>
    <xf numFmtId="0" fontId="8" fillId="3" borderId="22" xfId="0" applyFont="1" applyFill="1" applyBorder="1" applyAlignment="1" applyProtection="1">
      <alignment horizontal="right" vertical="top"/>
    </xf>
    <xf numFmtId="0" fontId="14" fillId="3" borderId="0" xfId="0" applyFont="1" applyFill="1" applyAlignment="1">
      <alignment horizontal="center" vertical="center"/>
    </xf>
    <xf numFmtId="0" fontId="15" fillId="3" borderId="0" xfId="0" applyFont="1" applyFill="1" applyAlignment="1">
      <alignment horizontal="center" vertical="center"/>
    </xf>
    <xf numFmtId="0" fontId="13" fillId="3" borderId="0" xfId="0" applyFont="1" applyFill="1" applyAlignment="1">
      <alignment vertical="center"/>
    </xf>
    <xf numFmtId="0" fontId="5" fillId="3" borderId="0" xfId="0" applyFont="1" applyFill="1" applyAlignment="1">
      <alignment horizontal="center" vertical="center"/>
    </xf>
    <xf numFmtId="0" fontId="13" fillId="3" borderId="0" xfId="0" applyFont="1" applyFill="1" applyAlignment="1">
      <alignment horizontal="center" vertical="center"/>
    </xf>
    <xf numFmtId="0" fontId="16" fillId="0" borderId="1" xfId="3" applyFont="1" applyFill="1" applyBorder="1" applyAlignment="1">
      <alignment wrapText="1"/>
    </xf>
    <xf numFmtId="0" fontId="16" fillId="0" borderId="1" xfId="3" applyFont="1" applyFill="1" applyBorder="1" applyAlignment="1">
      <alignment horizontal="right" wrapText="1"/>
    </xf>
    <xf numFmtId="0" fontId="16" fillId="2" borderId="24" xfId="3" applyFont="1" applyFill="1" applyBorder="1" applyAlignment="1">
      <alignment horizontal="center"/>
    </xf>
    <xf numFmtId="0" fontId="16" fillId="2" borderId="24" xfId="3" applyFont="1" applyFill="1" applyBorder="1" applyAlignment="1">
      <alignment horizontal="left"/>
    </xf>
    <xf numFmtId="0" fontId="16" fillId="0" borderId="1" xfId="3" applyFont="1" applyFill="1" applyBorder="1" applyAlignment="1">
      <alignment horizontal="left" wrapText="1"/>
    </xf>
    <xf numFmtId="0" fontId="16" fillId="0" borderId="25" xfId="3" applyFont="1" applyFill="1" applyBorder="1" applyAlignment="1">
      <alignment horizontal="left" wrapText="1"/>
    </xf>
    <xf numFmtId="0" fontId="16" fillId="0" borderId="25" xfId="3" applyFont="1" applyFill="1" applyBorder="1" applyAlignment="1">
      <alignment horizontal="right" wrapText="1"/>
    </xf>
    <xf numFmtId="0" fontId="16" fillId="0" borderId="25" xfId="3" applyFont="1" applyFill="1" applyBorder="1" applyAlignment="1">
      <alignment wrapText="1"/>
    </xf>
    <xf numFmtId="0" fontId="14" fillId="3" borderId="0" xfId="0" applyFont="1" applyFill="1" applyAlignment="1" applyProtection="1">
      <alignment horizontal="center" vertical="center"/>
    </xf>
    <xf numFmtId="0" fontId="8" fillId="0" borderId="20" xfId="0" applyFont="1" applyFill="1" applyBorder="1" applyAlignment="1" applyProtection="1">
      <alignment horizontal="left" vertical="top" wrapText="1"/>
      <protection locked="0"/>
    </xf>
    <xf numFmtId="0" fontId="0" fillId="0" borderId="0" xfId="0" applyAlignment="1"/>
    <xf numFmtId="0" fontId="7" fillId="0" borderId="3" xfId="0" applyFont="1" applyFill="1" applyBorder="1" applyAlignment="1" applyProtection="1">
      <alignment horizontal="left" vertical="top" indent="1"/>
      <protection locked="0"/>
    </xf>
    <xf numFmtId="0" fontId="7" fillId="0" borderId="26" xfId="0" applyFont="1" applyFill="1" applyBorder="1" applyAlignment="1" applyProtection="1">
      <alignment horizontal="left" vertical="top" indent="1"/>
      <protection locked="0"/>
    </xf>
    <xf numFmtId="49" fontId="7" fillId="0" borderId="26" xfId="0" applyNumberFormat="1" applyFont="1" applyFill="1" applyBorder="1" applyAlignment="1" applyProtection="1">
      <alignment horizontal="left" vertical="top" indent="1"/>
      <protection locked="0"/>
    </xf>
    <xf numFmtId="0" fontId="10" fillId="5" borderId="0" xfId="0" applyFont="1" applyFill="1" applyAlignment="1">
      <alignment horizontal="center"/>
    </xf>
  </cellXfs>
  <cellStyles count="5">
    <cellStyle name="Euro" xfId="1"/>
    <cellStyle name="Komma" xfId="2" builtinId="3"/>
    <cellStyle name="Standard" xfId="0" builtinId="0"/>
    <cellStyle name="Standard_Vereine_1" xfId="3"/>
    <cellStyle name="Währung" xfId="4" builtin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50"/>
    <pageSetUpPr fitToPage="1"/>
  </sheetPr>
  <dimension ref="A1:M32"/>
  <sheetViews>
    <sheetView showGridLines="0" tabSelected="1" zoomScaleNormal="100" zoomScaleSheetLayoutView="100" workbookViewId="0">
      <selection activeCell="B2" sqref="B2:E2"/>
    </sheetView>
  </sheetViews>
  <sheetFormatPr baseColWidth="10" defaultColWidth="11.54296875" defaultRowHeight="12.5"/>
  <cols>
    <col min="1" max="1" width="25.7265625" style="6" customWidth="1"/>
    <col min="2" max="3" width="9.7265625" style="13" customWidth="1"/>
    <col min="4" max="5" width="15.7265625" style="14" customWidth="1"/>
    <col min="6" max="7" width="8.7265625" style="14" customWidth="1"/>
    <col min="8" max="8" width="27" style="6" customWidth="1"/>
    <col min="9" max="9" width="13.7265625" style="6" customWidth="1"/>
    <col min="10" max="10" width="16" style="6" customWidth="1"/>
    <col min="11" max="11" width="15.7265625" style="6" customWidth="1"/>
    <col min="12" max="12" width="12.54296875" style="14" customWidth="1"/>
    <col min="13" max="13" width="11.54296875" style="14" customWidth="1"/>
    <col min="14" max="46" width="11.54296875" style="6" customWidth="1"/>
    <col min="47" max="16384" width="11.54296875" style="6"/>
  </cols>
  <sheetData>
    <row r="1" spans="1:13" s="9" customFormat="1" ht="15.5">
      <c r="A1" s="4" t="s">
        <v>8</v>
      </c>
      <c r="B1" s="7"/>
      <c r="C1" s="7"/>
      <c r="D1" s="8"/>
      <c r="E1" s="8"/>
      <c r="F1" s="8"/>
      <c r="G1" s="8"/>
      <c r="H1" s="6" t="s">
        <v>70</v>
      </c>
      <c r="I1" s="8"/>
      <c r="J1" s="8"/>
      <c r="K1" s="8"/>
      <c r="L1" s="8"/>
      <c r="M1" s="8"/>
    </row>
    <row r="2" spans="1:13" s="12" customFormat="1" ht="11.5">
      <c r="A2" s="5" t="s">
        <v>1</v>
      </c>
      <c r="B2" s="85" t="s">
        <v>724</v>
      </c>
      <c r="C2" s="85"/>
      <c r="D2" s="85"/>
      <c r="E2" s="85"/>
      <c r="F2" s="11"/>
      <c r="G2" s="11"/>
      <c r="H2" s="10"/>
      <c r="I2" s="10"/>
      <c r="J2" s="10"/>
      <c r="K2" s="10"/>
      <c r="L2" s="11"/>
      <c r="M2" s="11"/>
    </row>
    <row r="3" spans="1:13" s="12" customFormat="1" ht="11.5">
      <c r="A3" s="5" t="s">
        <v>2</v>
      </c>
      <c r="B3" s="86"/>
      <c r="C3" s="86"/>
      <c r="D3" s="86"/>
      <c r="E3" s="86"/>
      <c r="F3" s="11"/>
      <c r="G3" s="11"/>
      <c r="H3" s="10"/>
      <c r="I3" s="10"/>
      <c r="J3" s="10"/>
      <c r="K3" s="10"/>
      <c r="L3" s="11"/>
      <c r="M3" s="11"/>
    </row>
    <row r="4" spans="1:13" s="12" customFormat="1" ht="11.5">
      <c r="A4" s="5" t="s">
        <v>3</v>
      </c>
      <c r="B4" s="86"/>
      <c r="C4" s="86"/>
      <c r="D4" s="86"/>
      <c r="E4" s="86"/>
      <c r="F4" s="11"/>
      <c r="G4" s="11"/>
      <c r="H4" s="10"/>
      <c r="I4" s="10"/>
      <c r="J4" s="10"/>
      <c r="K4" s="10"/>
      <c r="L4" s="11"/>
      <c r="M4" s="11"/>
    </row>
    <row r="5" spans="1:13" s="12" customFormat="1" ht="11.5">
      <c r="A5" s="5" t="s">
        <v>4</v>
      </c>
      <c r="B5" s="87"/>
      <c r="C5" s="87"/>
      <c r="D5" s="87"/>
      <c r="E5" s="87"/>
      <c r="F5" s="11"/>
      <c r="G5" s="11"/>
      <c r="H5" s="10"/>
      <c r="I5" s="10"/>
      <c r="J5" s="10"/>
      <c r="K5" s="10"/>
      <c r="L5" s="11"/>
      <c r="M5" s="11"/>
    </row>
    <row r="6" spans="1:13" s="12" customFormat="1" ht="11.5">
      <c r="A6" s="5" t="s">
        <v>7</v>
      </c>
      <c r="B6" s="86"/>
      <c r="C6" s="86"/>
      <c r="D6" s="86"/>
      <c r="E6" s="86"/>
      <c r="F6" s="11"/>
      <c r="G6" s="11"/>
      <c r="H6" s="10"/>
      <c r="I6" s="10"/>
      <c r="J6" s="10"/>
      <c r="K6" s="10"/>
      <c r="L6" s="11"/>
      <c r="M6" s="11"/>
    </row>
    <row r="9" spans="1:13" ht="18">
      <c r="C9" s="56"/>
      <c r="D9" s="82" t="s">
        <v>769</v>
      </c>
    </row>
    <row r="10" spans="1:13" ht="18">
      <c r="C10" s="57"/>
      <c r="D10" s="69" t="s">
        <v>773</v>
      </c>
    </row>
    <row r="11" spans="1:13" ht="18">
      <c r="C11" s="57"/>
      <c r="D11" s="69" t="s">
        <v>73</v>
      </c>
    </row>
    <row r="12" spans="1:13" ht="18">
      <c r="C12" s="57"/>
      <c r="D12" s="69" t="s">
        <v>610</v>
      </c>
    </row>
    <row r="13" spans="1:13" ht="17.5">
      <c r="C13" s="57"/>
      <c r="D13" s="70" t="s">
        <v>770</v>
      </c>
    </row>
    <row r="14" spans="1:13" ht="17.5">
      <c r="C14" s="57"/>
      <c r="D14" s="70"/>
    </row>
    <row r="15" spans="1:13" ht="17.5">
      <c r="C15" s="57"/>
      <c r="D15" s="70" t="s">
        <v>74</v>
      </c>
    </row>
    <row r="16" spans="1:13" ht="17.5">
      <c r="C16" s="57"/>
      <c r="D16" s="70"/>
    </row>
    <row r="17" spans="3:4" ht="18">
      <c r="C17" s="57"/>
      <c r="D17" s="69" t="s">
        <v>741</v>
      </c>
    </row>
    <row r="18" spans="3:4" ht="18">
      <c r="C18" s="57"/>
      <c r="D18" s="69" t="s">
        <v>611</v>
      </c>
    </row>
    <row r="19" spans="3:4" ht="17.5">
      <c r="C19" s="57"/>
      <c r="D19" s="70" t="s">
        <v>771</v>
      </c>
    </row>
    <row r="20" spans="3:4" ht="17.5">
      <c r="C20" s="57"/>
      <c r="D20" s="70"/>
    </row>
    <row r="21" spans="3:4" ht="17.5">
      <c r="C21" s="57"/>
      <c r="D21" s="70" t="s">
        <v>612</v>
      </c>
    </row>
    <row r="22" spans="3:4" ht="17.5">
      <c r="C22" s="57"/>
      <c r="D22" s="70"/>
    </row>
    <row r="23" spans="3:4" ht="17.5">
      <c r="C23" s="57"/>
      <c r="D23" s="70" t="s">
        <v>772</v>
      </c>
    </row>
    <row r="24" spans="3:4" ht="14">
      <c r="C24" s="57"/>
      <c r="D24" s="71"/>
    </row>
    <row r="25" spans="3:4" ht="14">
      <c r="C25" s="57"/>
      <c r="D25" s="71"/>
    </row>
    <row r="26" spans="3:4" ht="14">
      <c r="C26" s="57"/>
      <c r="D26" s="71"/>
    </row>
    <row r="27" spans="3:4" ht="15.5">
      <c r="C27" s="57"/>
      <c r="D27" s="72" t="s">
        <v>75</v>
      </c>
    </row>
    <row r="28" spans="3:4" ht="14">
      <c r="D28" s="73" t="s">
        <v>725</v>
      </c>
    </row>
    <row r="29" spans="3:4" ht="14">
      <c r="D29" s="73" t="s">
        <v>613</v>
      </c>
    </row>
    <row r="30" spans="3:4" ht="14">
      <c r="D30" s="73"/>
    </row>
    <row r="31" spans="3:4" ht="15.5">
      <c r="D31" s="72" t="s">
        <v>614</v>
      </c>
    </row>
    <row r="32" spans="3:4" ht="14">
      <c r="D32" s="73" t="s">
        <v>76</v>
      </c>
    </row>
  </sheetData>
  <sheetProtection password="E836" sheet="1" selectLockedCells="1"/>
  <mergeCells count="5">
    <mergeCell ref="B2:E2"/>
    <mergeCell ref="B3:E3"/>
    <mergeCell ref="B4:E4"/>
    <mergeCell ref="B5:E5"/>
    <mergeCell ref="B6:E6"/>
  </mergeCells>
  <pageMargins left="0.23622047244094491" right="0.23622047244094491" top="0.41" bottom="0.41" header="0.31496062992125984" footer="0.31496062992125984"/>
  <pageSetup paperSize="9" scale="81" fitToHeight="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C000"/>
    <pageSetUpPr fitToPage="1"/>
  </sheetPr>
  <dimension ref="A1:AN24"/>
  <sheetViews>
    <sheetView showGridLines="0" zoomScaleNormal="100" zoomScaleSheetLayoutView="100" workbookViewId="0">
      <selection activeCell="A5" sqref="A5"/>
    </sheetView>
  </sheetViews>
  <sheetFormatPr baseColWidth="10" defaultColWidth="11.54296875" defaultRowHeight="12.5"/>
  <cols>
    <col min="1" max="1" width="35.7265625" style="6" customWidth="1"/>
    <col min="2" max="3" width="9.7265625" style="13" customWidth="1"/>
    <col min="4" max="5" width="15.7265625" style="14" customWidth="1"/>
    <col min="6" max="6" width="9.7265625" style="14" customWidth="1"/>
    <col min="7" max="7" width="38" style="6" customWidth="1"/>
    <col min="8" max="9" width="13.7265625" style="6" customWidth="1"/>
    <col min="10" max="10" width="16" style="6" customWidth="1"/>
    <col min="11" max="11" width="15.7265625" style="6" customWidth="1"/>
    <col min="12" max="12" width="12.54296875" style="14" customWidth="1"/>
    <col min="13" max="40" width="11.54296875" style="14" customWidth="1"/>
    <col min="41" max="46" width="11.54296875" style="6" customWidth="1"/>
    <col min="47" max="16384" width="11.54296875" style="6"/>
  </cols>
  <sheetData>
    <row r="1" spans="1:12" ht="15.5">
      <c r="A1" s="4" t="s">
        <v>50</v>
      </c>
    </row>
    <row r="3" spans="1:12" s="18" customFormat="1" ht="23">
      <c r="A3" s="18" t="s">
        <v>48</v>
      </c>
      <c r="B3" s="19" t="s">
        <v>563</v>
      </c>
      <c r="C3" s="19" t="s">
        <v>5</v>
      </c>
      <c r="D3" s="18" t="s">
        <v>10</v>
      </c>
      <c r="E3" s="18" t="s">
        <v>11</v>
      </c>
      <c r="F3" s="18" t="s">
        <v>6</v>
      </c>
      <c r="G3" s="18" t="s">
        <v>71</v>
      </c>
      <c r="H3" s="30" t="s">
        <v>72</v>
      </c>
      <c r="I3" s="30" t="s">
        <v>63</v>
      </c>
      <c r="J3" s="30" t="s">
        <v>46</v>
      </c>
      <c r="K3" s="30" t="s">
        <v>47</v>
      </c>
      <c r="L3" s="20"/>
    </row>
    <row r="4" spans="1:12" s="48" customFormat="1" ht="80.5">
      <c r="A4" s="46" t="s">
        <v>51</v>
      </c>
      <c r="B4" s="46" t="s">
        <v>52</v>
      </c>
      <c r="C4" s="46" t="s">
        <v>52</v>
      </c>
      <c r="D4" s="46" t="s">
        <v>10</v>
      </c>
      <c r="E4" s="46" t="s">
        <v>11</v>
      </c>
      <c r="F4" s="46" t="s">
        <v>608</v>
      </c>
      <c r="G4" s="46" t="s">
        <v>609</v>
      </c>
      <c r="H4" s="46" t="s">
        <v>53</v>
      </c>
      <c r="I4" s="46" t="s">
        <v>53</v>
      </c>
      <c r="J4" s="46" t="s">
        <v>54</v>
      </c>
      <c r="K4" s="46" t="s">
        <v>54</v>
      </c>
      <c r="L4" s="47"/>
    </row>
    <row r="5" spans="1:12" s="15" customFormat="1" ht="10">
      <c r="A5" s="45"/>
      <c r="B5" s="58" t="str">
        <f t="shared" ref="B5:B24" si="0">IF($A5=0," ",INDEX(Rennen_1,IF($A5&lt;&gt;"",MATCH($A5,Einer,0),),4))</f>
        <v xml:space="preserve"> </v>
      </c>
      <c r="C5" s="43" t="str">
        <f t="shared" ref="C5:C24" si="1">IF($A5=0," ",INDEX(Rennen_1,IF($A5&lt;&gt;"",MATCH($A5,Einer,0),),5))</f>
        <v xml:space="preserve"> </v>
      </c>
      <c r="D5" s="17"/>
      <c r="E5" s="17"/>
      <c r="F5" s="17"/>
      <c r="G5" s="17"/>
      <c r="H5" s="24" t="str">
        <f>IF(G5=0," ",INDEX(Vereine!$A$1:$B$994,IF(G5&lt;&gt;"",MATCH(G5,Vereine!$A$1:$A$993,0),),2))</f>
        <v xml:space="preserve"> </v>
      </c>
      <c r="I5" s="24" t="str">
        <f t="shared" ref="I5:I24" si="2">IF(F5&lt;&gt;"",VLOOKUP(F5,Alterklassen,2,0),"")</f>
        <v/>
      </c>
      <c r="J5" s="24"/>
      <c r="K5" s="24"/>
    </row>
    <row r="6" spans="1:12" s="15" customFormat="1" ht="10">
      <c r="A6" s="45"/>
      <c r="B6" s="58" t="str">
        <f t="shared" si="0"/>
        <v xml:space="preserve"> </v>
      </c>
      <c r="C6" s="43" t="str">
        <f t="shared" si="1"/>
        <v xml:space="preserve"> </v>
      </c>
      <c r="D6" s="17"/>
      <c r="E6" s="17"/>
      <c r="F6" s="17"/>
      <c r="G6" s="17"/>
      <c r="H6" s="24" t="str">
        <f>IF(G6=0," ",INDEX(Vereine!$A$1:$B$994,IF(G6&lt;&gt;"",MATCH(G6,Vereine!$A$1:$A$993,0),),2))</f>
        <v xml:space="preserve"> </v>
      </c>
      <c r="I6" s="24" t="str">
        <f t="shared" si="2"/>
        <v/>
      </c>
      <c r="J6" s="24"/>
      <c r="K6" s="24"/>
    </row>
    <row r="7" spans="1:12" s="15" customFormat="1" ht="10">
      <c r="A7" s="45"/>
      <c r="B7" s="58" t="str">
        <f t="shared" si="0"/>
        <v xml:space="preserve"> </v>
      </c>
      <c r="C7" s="43" t="str">
        <f t="shared" si="1"/>
        <v xml:space="preserve"> </v>
      </c>
      <c r="D7" s="17"/>
      <c r="E7" s="17"/>
      <c r="F7" s="17"/>
      <c r="G7" s="17"/>
      <c r="H7" s="24" t="str">
        <f>IF(G7=0," ",INDEX(Vereine!$A$1:$B$994,IF(G7&lt;&gt;"",MATCH(G7,Vereine!$A$1:$A$993,0),),2))</f>
        <v xml:space="preserve"> </v>
      </c>
      <c r="I7" s="24" t="str">
        <f t="shared" si="2"/>
        <v/>
      </c>
      <c r="J7" s="24"/>
      <c r="K7" s="24"/>
    </row>
    <row r="8" spans="1:12" s="15" customFormat="1" ht="10">
      <c r="A8" s="45"/>
      <c r="B8" s="58" t="str">
        <f t="shared" si="0"/>
        <v xml:space="preserve"> </v>
      </c>
      <c r="C8" s="43" t="str">
        <f t="shared" si="1"/>
        <v xml:space="preserve"> </v>
      </c>
      <c r="D8" s="17"/>
      <c r="E8" s="17"/>
      <c r="F8" s="17"/>
      <c r="G8" s="17"/>
      <c r="H8" s="24" t="str">
        <f>IF(G8=0," ",INDEX(Vereine!$A$1:$B$994,IF(G8&lt;&gt;"",MATCH(G8,Vereine!$A$1:$A$993,0),),2))</f>
        <v xml:space="preserve"> </v>
      </c>
      <c r="I8" s="24" t="str">
        <f t="shared" si="2"/>
        <v/>
      </c>
      <c r="J8" s="24"/>
      <c r="K8" s="24"/>
    </row>
    <row r="9" spans="1:12" s="15" customFormat="1" ht="10">
      <c r="A9" s="45"/>
      <c r="B9" s="58" t="str">
        <f t="shared" si="0"/>
        <v xml:space="preserve"> </v>
      </c>
      <c r="C9" s="43" t="str">
        <f t="shared" si="1"/>
        <v xml:space="preserve"> </v>
      </c>
      <c r="D9" s="17"/>
      <c r="E9" s="17"/>
      <c r="F9" s="17"/>
      <c r="G9" s="17"/>
      <c r="H9" s="24" t="str">
        <f>IF(G9=0," ",INDEX(Vereine!$A$1:$B$994,IF(G9&lt;&gt;"",MATCH(G9,Vereine!$A$1:$A$993,0),),2))</f>
        <v xml:space="preserve"> </v>
      </c>
      <c r="I9" s="24" t="str">
        <f t="shared" si="2"/>
        <v/>
      </c>
      <c r="J9" s="24"/>
      <c r="K9" s="24"/>
    </row>
    <row r="10" spans="1:12" s="15" customFormat="1" ht="10">
      <c r="A10" s="45"/>
      <c r="B10" s="58" t="str">
        <f t="shared" si="0"/>
        <v xml:space="preserve"> </v>
      </c>
      <c r="C10" s="43" t="str">
        <f t="shared" si="1"/>
        <v xml:space="preserve"> </v>
      </c>
      <c r="D10" s="17"/>
      <c r="E10" s="17"/>
      <c r="F10" s="17"/>
      <c r="G10" s="17"/>
      <c r="H10" s="24" t="str">
        <f>IF(G10=0," ",INDEX(Vereine!$A$1:$B$994,IF(G10&lt;&gt;"",MATCH(G10,Vereine!$A$1:$A$993,0),),2))</f>
        <v xml:space="preserve"> </v>
      </c>
      <c r="I10" s="24" t="str">
        <f t="shared" si="2"/>
        <v/>
      </c>
      <c r="J10" s="24"/>
      <c r="K10" s="24"/>
    </row>
    <row r="11" spans="1:12" s="15" customFormat="1" ht="10">
      <c r="A11" s="45"/>
      <c r="B11" s="58" t="str">
        <f t="shared" si="0"/>
        <v xml:space="preserve"> </v>
      </c>
      <c r="C11" s="43" t="str">
        <f t="shared" si="1"/>
        <v xml:space="preserve"> </v>
      </c>
      <c r="D11" s="17"/>
      <c r="E11" s="17"/>
      <c r="F11" s="17"/>
      <c r="G11" s="17"/>
      <c r="H11" s="24" t="str">
        <f>IF(G11=0," ",INDEX(Vereine!$A$1:$B$994,IF(G11&lt;&gt;"",MATCH(G11,Vereine!$A$1:$A$993,0),),2))</f>
        <v xml:space="preserve"> </v>
      </c>
      <c r="I11" s="24" t="str">
        <f t="shared" si="2"/>
        <v/>
      </c>
      <c r="J11" s="24"/>
      <c r="K11" s="24"/>
    </row>
    <row r="12" spans="1:12" s="15" customFormat="1" ht="10">
      <c r="A12" s="45"/>
      <c r="B12" s="58" t="str">
        <f t="shared" si="0"/>
        <v xml:space="preserve"> </v>
      </c>
      <c r="C12" s="43" t="str">
        <f t="shared" si="1"/>
        <v xml:space="preserve"> </v>
      </c>
      <c r="D12" s="17"/>
      <c r="E12" s="17"/>
      <c r="F12" s="17"/>
      <c r="G12" s="17"/>
      <c r="H12" s="24" t="str">
        <f>IF(G12=0," ",INDEX(Vereine!$A$1:$B$994,IF(G12&lt;&gt;"",MATCH(G12,Vereine!$A$1:$A$993,0),),2))</f>
        <v xml:space="preserve"> </v>
      </c>
      <c r="I12" s="24" t="str">
        <f t="shared" si="2"/>
        <v/>
      </c>
      <c r="J12" s="24"/>
      <c r="K12" s="24"/>
    </row>
    <row r="13" spans="1:12" s="15" customFormat="1" ht="10">
      <c r="A13" s="45"/>
      <c r="B13" s="58" t="str">
        <f t="shared" si="0"/>
        <v xml:space="preserve"> </v>
      </c>
      <c r="C13" s="43" t="str">
        <f t="shared" si="1"/>
        <v xml:space="preserve"> </v>
      </c>
      <c r="D13" s="17"/>
      <c r="E13" s="17"/>
      <c r="F13" s="17"/>
      <c r="G13" s="17"/>
      <c r="H13" s="24" t="str">
        <f>IF(G13=0," ",INDEX(Vereine!$A$1:$B$994,IF(G13&lt;&gt;"",MATCH(G13,Vereine!$A$1:$A$993,0),),2))</f>
        <v xml:space="preserve"> </v>
      </c>
      <c r="I13" s="24" t="str">
        <f t="shared" si="2"/>
        <v/>
      </c>
      <c r="J13" s="24"/>
      <c r="K13" s="24"/>
    </row>
    <row r="14" spans="1:12" s="15" customFormat="1" ht="10">
      <c r="A14" s="45"/>
      <c r="B14" s="58" t="str">
        <f t="shared" si="0"/>
        <v xml:space="preserve"> </v>
      </c>
      <c r="C14" s="43" t="str">
        <f t="shared" si="1"/>
        <v xml:space="preserve"> </v>
      </c>
      <c r="D14" s="17"/>
      <c r="E14" s="17"/>
      <c r="F14" s="17"/>
      <c r="G14" s="17"/>
      <c r="H14" s="24" t="str">
        <f>IF(G14=0," ",INDEX(Vereine!$A$1:$B$994,IF(G14&lt;&gt;"",MATCH(G14,Vereine!$A$1:$A$993,0),),2))</f>
        <v xml:space="preserve"> </v>
      </c>
      <c r="I14" s="24" t="str">
        <f t="shared" si="2"/>
        <v/>
      </c>
      <c r="J14" s="24"/>
      <c r="K14" s="24"/>
    </row>
    <row r="15" spans="1:12" s="15" customFormat="1" ht="10">
      <c r="A15" s="45"/>
      <c r="B15" s="58" t="str">
        <f t="shared" si="0"/>
        <v xml:space="preserve"> </v>
      </c>
      <c r="C15" s="43" t="str">
        <f t="shared" si="1"/>
        <v xml:space="preserve"> </v>
      </c>
      <c r="D15" s="17"/>
      <c r="E15" s="17"/>
      <c r="F15" s="17"/>
      <c r="G15" s="17"/>
      <c r="H15" s="24" t="str">
        <f>IF(G15=0," ",INDEX(Vereine!$A$1:$B$994,IF(G15&lt;&gt;"",MATCH(G15,Vereine!$A$1:$A$993,0),),2))</f>
        <v xml:space="preserve"> </v>
      </c>
      <c r="I15" s="24" t="str">
        <f t="shared" si="2"/>
        <v/>
      </c>
      <c r="J15" s="24"/>
      <c r="K15" s="24"/>
    </row>
    <row r="16" spans="1:12" s="15" customFormat="1" ht="10">
      <c r="A16" s="45"/>
      <c r="B16" s="58" t="str">
        <f t="shared" si="0"/>
        <v xml:space="preserve"> </v>
      </c>
      <c r="C16" s="43" t="str">
        <f t="shared" si="1"/>
        <v xml:space="preserve"> </v>
      </c>
      <c r="D16" s="17"/>
      <c r="E16" s="17"/>
      <c r="F16" s="17"/>
      <c r="G16" s="17"/>
      <c r="H16" s="24" t="str">
        <f>IF(G16=0," ",INDEX(Vereine!$A$1:$B$994,IF(G16&lt;&gt;"",MATCH(G16,Vereine!$A$1:$A$993,0),),2))</f>
        <v xml:space="preserve"> </v>
      </c>
      <c r="I16" s="24" t="str">
        <f t="shared" si="2"/>
        <v/>
      </c>
      <c r="J16" s="24"/>
      <c r="K16" s="24"/>
    </row>
    <row r="17" spans="1:11" s="15" customFormat="1" ht="10">
      <c r="A17" s="45"/>
      <c r="B17" s="58" t="str">
        <f t="shared" si="0"/>
        <v xml:space="preserve"> </v>
      </c>
      <c r="C17" s="43" t="str">
        <f t="shared" si="1"/>
        <v xml:space="preserve"> </v>
      </c>
      <c r="D17" s="17"/>
      <c r="E17" s="17"/>
      <c r="F17" s="17"/>
      <c r="G17" s="17"/>
      <c r="H17" s="24" t="str">
        <f>IF(G17=0," ",INDEX(Vereine!$A$1:$B$994,IF(G17&lt;&gt;"",MATCH(G17,Vereine!$A$1:$A$993,0),),2))</f>
        <v xml:space="preserve"> </v>
      </c>
      <c r="I17" s="24" t="str">
        <f t="shared" si="2"/>
        <v/>
      </c>
      <c r="J17" s="24"/>
      <c r="K17" s="24"/>
    </row>
    <row r="18" spans="1:11" s="15" customFormat="1" ht="10">
      <c r="A18" s="45"/>
      <c r="B18" s="58" t="str">
        <f t="shared" si="0"/>
        <v xml:space="preserve"> </v>
      </c>
      <c r="C18" s="43" t="str">
        <f t="shared" si="1"/>
        <v xml:space="preserve"> </v>
      </c>
      <c r="D18" s="17"/>
      <c r="E18" s="17"/>
      <c r="F18" s="17"/>
      <c r="G18" s="17"/>
      <c r="H18" s="24" t="str">
        <f>IF(G18=0," ",INDEX(Vereine!$A$1:$B$994,IF(G18&lt;&gt;"",MATCH(G18,Vereine!$A$1:$A$993,0),),2))</f>
        <v xml:space="preserve"> </v>
      </c>
      <c r="I18" s="24" t="str">
        <f t="shared" si="2"/>
        <v/>
      </c>
      <c r="J18" s="24"/>
      <c r="K18" s="24"/>
    </row>
    <row r="19" spans="1:11" s="15" customFormat="1" ht="10">
      <c r="A19" s="45"/>
      <c r="B19" s="58" t="str">
        <f t="shared" si="0"/>
        <v xml:space="preserve"> </v>
      </c>
      <c r="C19" s="43" t="str">
        <f t="shared" si="1"/>
        <v xml:space="preserve"> </v>
      </c>
      <c r="D19" s="17"/>
      <c r="E19" s="17"/>
      <c r="F19" s="17"/>
      <c r="G19" s="17"/>
      <c r="H19" s="24" t="str">
        <f>IF(G19=0," ",INDEX(Vereine!$A$1:$B$994,IF(G19&lt;&gt;"",MATCH(G19,Vereine!$A$1:$A$993,0),),2))</f>
        <v xml:space="preserve"> </v>
      </c>
      <c r="I19" s="24" t="str">
        <f t="shared" si="2"/>
        <v/>
      </c>
      <c r="J19" s="24"/>
      <c r="K19" s="24"/>
    </row>
    <row r="20" spans="1:11" s="15" customFormat="1" ht="10">
      <c r="A20" s="45"/>
      <c r="B20" s="58" t="str">
        <f t="shared" si="0"/>
        <v xml:space="preserve"> </v>
      </c>
      <c r="C20" s="43" t="str">
        <f t="shared" si="1"/>
        <v xml:space="preserve"> </v>
      </c>
      <c r="D20" s="17"/>
      <c r="E20" s="17"/>
      <c r="F20" s="17"/>
      <c r="G20" s="17"/>
      <c r="H20" s="24" t="str">
        <f>IF(G20=0," ",INDEX(Vereine!$A$1:$B$994,IF(G20&lt;&gt;"",MATCH(G20,Vereine!$A$1:$A$993,0),),2))</f>
        <v xml:space="preserve"> </v>
      </c>
      <c r="I20" s="24" t="str">
        <f t="shared" si="2"/>
        <v/>
      </c>
      <c r="J20" s="24"/>
      <c r="K20" s="24"/>
    </row>
    <row r="21" spans="1:11" s="15" customFormat="1" ht="10">
      <c r="A21" s="45"/>
      <c r="B21" s="58" t="str">
        <f t="shared" si="0"/>
        <v xml:space="preserve"> </v>
      </c>
      <c r="C21" s="43" t="str">
        <f t="shared" si="1"/>
        <v xml:space="preserve"> </v>
      </c>
      <c r="D21" s="17"/>
      <c r="E21" s="17"/>
      <c r="F21" s="17"/>
      <c r="G21" s="17"/>
      <c r="H21" s="24" t="str">
        <f>IF(G21=0," ",INDEX(Vereine!$A$1:$B$994,IF(G21&lt;&gt;"",MATCH(G21,Vereine!$A$1:$A$993,0),),2))</f>
        <v xml:space="preserve"> </v>
      </c>
      <c r="I21" s="24" t="str">
        <f t="shared" si="2"/>
        <v/>
      </c>
      <c r="J21" s="24"/>
      <c r="K21" s="24"/>
    </row>
    <row r="22" spans="1:11" s="15" customFormat="1" ht="10">
      <c r="A22" s="45"/>
      <c r="B22" s="58" t="str">
        <f t="shared" si="0"/>
        <v xml:space="preserve"> </v>
      </c>
      <c r="C22" s="43" t="str">
        <f t="shared" si="1"/>
        <v xml:space="preserve"> </v>
      </c>
      <c r="D22" s="17"/>
      <c r="E22" s="17"/>
      <c r="F22" s="17"/>
      <c r="G22" s="17"/>
      <c r="H22" s="24" t="str">
        <f>IF(G22=0," ",INDEX(Vereine!$A$1:$B$994,IF(G22&lt;&gt;"",MATCH(G22,Vereine!$A$1:$A$993,0),),2))</f>
        <v xml:space="preserve"> </v>
      </c>
      <c r="I22" s="24" t="str">
        <f t="shared" si="2"/>
        <v/>
      </c>
      <c r="J22" s="24"/>
      <c r="K22" s="24"/>
    </row>
    <row r="23" spans="1:11" s="15" customFormat="1" ht="10">
      <c r="A23" s="45"/>
      <c r="B23" s="58" t="str">
        <f t="shared" si="0"/>
        <v xml:space="preserve"> </v>
      </c>
      <c r="C23" s="43" t="str">
        <f t="shared" si="1"/>
        <v xml:space="preserve"> </v>
      </c>
      <c r="D23" s="17"/>
      <c r="E23" s="17"/>
      <c r="F23" s="17"/>
      <c r="G23" s="17"/>
      <c r="H23" s="24" t="str">
        <f>IF(G23=0," ",INDEX(Vereine!$A$1:$B$994,IF(G23&lt;&gt;"",MATCH(G23,Vereine!$A$1:$A$993,0),),2))</f>
        <v xml:space="preserve"> </v>
      </c>
      <c r="I23" s="24" t="str">
        <f t="shared" si="2"/>
        <v/>
      </c>
      <c r="J23" s="24"/>
      <c r="K23" s="24"/>
    </row>
    <row r="24" spans="1:11" s="15" customFormat="1" ht="10">
      <c r="A24" s="45"/>
      <c r="B24" s="58" t="str">
        <f t="shared" si="0"/>
        <v xml:space="preserve"> </v>
      </c>
      <c r="C24" s="43" t="str">
        <f t="shared" si="1"/>
        <v xml:space="preserve"> </v>
      </c>
      <c r="D24" s="17"/>
      <c r="E24" s="17"/>
      <c r="F24" s="17"/>
      <c r="G24" s="17"/>
      <c r="H24" s="24" t="str">
        <f>IF(G24=0," ",INDEX(Vereine!$A$1:$B$994,IF(G24&lt;&gt;"",MATCH(G24,Vereine!$A$1:$A$993,0),),2))</f>
        <v xml:space="preserve"> </v>
      </c>
      <c r="I24" s="24" t="str">
        <f t="shared" si="2"/>
        <v/>
      </c>
      <c r="J24" s="24"/>
      <c r="K24" s="24"/>
    </row>
  </sheetData>
  <sheetProtection password="DB2F" sheet="1" selectLockedCells="1"/>
  <dataValidations count="3">
    <dataValidation type="list" allowBlank="1" showInputMessage="1" showErrorMessage="1" sqref="A5:A24">
      <formula1>Einer</formula1>
    </dataValidation>
    <dataValidation type="list" showInputMessage="1" showErrorMessage="1" errorTitle="Falscher Jahrgang!" error="Bitte geben Sie einen gültigen vierstelligen Jahrgang ein." sqref="F5:F24">
      <formula1>Jahrgang</formula1>
    </dataValidation>
    <dataValidation type="list" showInputMessage="1" showErrorMessage="1" errorTitle="Schule nicht vorhanden" error="Bitte wählen Sie aus der Liste._x000a_Falls Ihre Schule dort nicht auftaucht, senden Sie eine Mail an michael@regattasprecher.de" sqref="G5:G24">
      <formula1>Vereinsname</formula1>
    </dataValidation>
  </dataValidations>
  <pageMargins left="0.23622047244094491" right="0.23622047244094491" top="0.41" bottom="0.41" header="0.31496062992125984" footer="0.31496062992125984"/>
  <pageSetup paperSize="9" scale="78" fitToHeight="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C000"/>
    <pageSetUpPr fitToPage="1"/>
  </sheetPr>
  <dimension ref="A1:AN44"/>
  <sheetViews>
    <sheetView showGridLines="0" zoomScaleNormal="100" zoomScaleSheetLayoutView="100" workbookViewId="0">
      <selection activeCell="A5" sqref="A5"/>
    </sheetView>
  </sheetViews>
  <sheetFormatPr baseColWidth="10" defaultColWidth="11.54296875" defaultRowHeight="12.5"/>
  <cols>
    <col min="1" max="1" width="35.7265625" style="6" customWidth="1"/>
    <col min="2" max="3" width="9.7265625" style="13" customWidth="1"/>
    <col min="4" max="5" width="15.7265625" style="14" customWidth="1"/>
    <col min="6" max="6" width="9.7265625" style="14" customWidth="1"/>
    <col min="7" max="7" width="38" style="6" customWidth="1"/>
    <col min="8" max="9" width="13.7265625" style="6" customWidth="1"/>
    <col min="10" max="10" width="16" style="6" customWidth="1"/>
    <col min="11" max="11" width="15.7265625" style="6" customWidth="1"/>
    <col min="12" max="12" width="12.54296875" style="14" customWidth="1"/>
    <col min="13" max="40" width="11.54296875" style="14" customWidth="1"/>
    <col min="41" max="46" width="11.54296875" style="6" customWidth="1"/>
    <col min="47" max="16384" width="11.54296875" style="6"/>
  </cols>
  <sheetData>
    <row r="1" spans="1:40" ht="15.5">
      <c r="A1" s="4" t="s">
        <v>55</v>
      </c>
    </row>
    <row r="3" spans="1:40" s="18" customFormat="1" ht="23">
      <c r="A3" s="18" t="s">
        <v>48</v>
      </c>
      <c r="B3" s="19" t="s">
        <v>563</v>
      </c>
      <c r="C3" s="19" t="s">
        <v>5</v>
      </c>
      <c r="D3" s="18" t="s">
        <v>10</v>
      </c>
      <c r="E3" s="18" t="s">
        <v>11</v>
      </c>
      <c r="F3" s="18" t="s">
        <v>6</v>
      </c>
      <c r="G3" s="18" t="s">
        <v>71</v>
      </c>
      <c r="H3" s="30" t="s">
        <v>72</v>
      </c>
      <c r="I3" s="30" t="s">
        <v>63</v>
      </c>
      <c r="J3" s="30" t="s">
        <v>46</v>
      </c>
      <c r="K3" s="30" t="s">
        <v>47</v>
      </c>
      <c r="L3" s="20"/>
    </row>
    <row r="4" spans="1:40" s="48" customFormat="1" ht="80.5">
      <c r="A4" s="46" t="s">
        <v>51</v>
      </c>
      <c r="B4" s="46" t="s">
        <v>52</v>
      </c>
      <c r="C4" s="46" t="s">
        <v>52</v>
      </c>
      <c r="D4" s="46" t="s">
        <v>10</v>
      </c>
      <c r="E4" s="46" t="s">
        <v>11</v>
      </c>
      <c r="F4" s="46" t="s">
        <v>608</v>
      </c>
      <c r="G4" s="46" t="s">
        <v>609</v>
      </c>
      <c r="H4" s="46" t="s">
        <v>53</v>
      </c>
      <c r="I4" s="46" t="s">
        <v>53</v>
      </c>
      <c r="J4" s="46" t="s">
        <v>54</v>
      </c>
      <c r="K4" s="46" t="s">
        <v>54</v>
      </c>
      <c r="L4" s="47"/>
    </row>
    <row r="5" spans="1:40" s="16" customFormat="1" ht="10">
      <c r="A5" s="45"/>
      <c r="B5" s="59" t="str">
        <f t="shared" ref="B5:B44" si="0">IF($A5=0," ",INDEX(Rennen_2,IF($A5&lt;&gt;"",MATCH($A5,Zweier,0),),4))</f>
        <v xml:space="preserve"> </v>
      </c>
      <c r="C5" s="60" t="str">
        <f>IF($A5=0," ",INDEX(Rennen_2,IF($A5&lt;&gt;"",MATCH($A5,Zweier,0),),5))</f>
        <v xml:space="preserve"> </v>
      </c>
      <c r="D5" s="17"/>
      <c r="E5" s="17"/>
      <c r="F5" s="17"/>
      <c r="G5" s="17"/>
      <c r="H5" s="24" t="str">
        <f>IF(G5=""," ",INDEX(Vereine!$A$1:$B$994,IF(G5&lt;&gt;"",MATCH(G5,Vereine!$A$1:$A$993,0),),2))</f>
        <v xml:space="preserve"> </v>
      </c>
      <c r="I5" s="44" t="str">
        <f t="shared" ref="I5:I44" si="1">IF(F5&lt;&gt;"",VLOOKUP(F5,Alterklassen,2,0),"")</f>
        <v/>
      </c>
      <c r="J5" s="24"/>
      <c r="K5" s="24"/>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row>
    <row r="6" spans="1:40" s="16" customFormat="1" ht="10.5" thickBot="1">
      <c r="A6" s="49">
        <f>A5</f>
        <v>0</v>
      </c>
      <c r="B6" s="61" t="str">
        <f t="shared" si="0"/>
        <v xml:space="preserve"> </v>
      </c>
      <c r="C6" s="62"/>
      <c r="D6" s="17"/>
      <c r="E6" s="17"/>
      <c r="F6" s="17"/>
      <c r="G6" s="28"/>
      <c r="H6" s="24" t="str">
        <f>IF(G6=""," ",INDEX(Vereine!$A$1:$B$994,IF(G6&lt;&gt;"",MATCH(G6,Vereine!$A$1:$A$993,0),),2))</f>
        <v xml:space="preserve"> </v>
      </c>
      <c r="I6" s="41" t="str">
        <f t="shared" si="1"/>
        <v/>
      </c>
      <c r="J6" s="24"/>
      <c r="K6" s="24"/>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s="16" customFormat="1" ht="10">
      <c r="A7" s="50"/>
      <c r="B7" s="59" t="str">
        <f t="shared" si="0"/>
        <v xml:space="preserve"> </v>
      </c>
      <c r="C7" s="60" t="str">
        <f>IF($A7=0," ",INDEX(Rennen_2,IF($A7&lt;&gt;"",MATCH($A7,Zweier,0),),5))</f>
        <v xml:space="preserve"> </v>
      </c>
      <c r="D7" s="32"/>
      <c r="E7" s="32"/>
      <c r="F7" s="32"/>
      <c r="G7" s="17"/>
      <c r="H7" s="33" t="str">
        <f>IF(G7=""," ",INDEX(Vereine!$A$1:$B$994,IF(G7&lt;&gt;"",MATCH(G7,Vereine!$A$1:$A$993,0),),2))</f>
        <v xml:space="preserve"> </v>
      </c>
      <c r="I7" s="44" t="str">
        <f t="shared" si="1"/>
        <v/>
      </c>
      <c r="J7" s="33"/>
      <c r="K7" s="33"/>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row>
    <row r="8" spans="1:40" s="16" customFormat="1" ht="10.5" thickBot="1">
      <c r="A8" s="49">
        <f>A7</f>
        <v>0</v>
      </c>
      <c r="B8" s="61" t="str">
        <f t="shared" si="0"/>
        <v xml:space="preserve"> </v>
      </c>
      <c r="C8" s="62"/>
      <c r="D8" s="17"/>
      <c r="E8" s="17"/>
      <c r="F8" s="17"/>
      <c r="G8" s="28"/>
      <c r="H8" s="24" t="str">
        <f>IF(G8=""," ",INDEX(Vereine!$A$1:$B$994,IF(G8&lt;&gt;"",MATCH(G8,Vereine!$A$1:$A$993,0),),2))</f>
        <v xml:space="preserve"> </v>
      </c>
      <c r="I8" s="41" t="str">
        <f t="shared" si="1"/>
        <v/>
      </c>
      <c r="J8" s="24"/>
      <c r="K8" s="24"/>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row>
    <row r="9" spans="1:40" s="16" customFormat="1" ht="10">
      <c r="A9" s="50"/>
      <c r="B9" s="59" t="str">
        <f t="shared" si="0"/>
        <v xml:space="preserve"> </v>
      </c>
      <c r="C9" s="60" t="str">
        <f>IF($A9=0," ",INDEX(Rennen_2,IF($A9&lt;&gt;"",MATCH($A9,Zweier,0),),5))</f>
        <v xml:space="preserve"> </v>
      </c>
      <c r="D9" s="32"/>
      <c r="E9" s="32"/>
      <c r="F9" s="32"/>
      <c r="G9" s="17"/>
      <c r="H9" s="33" t="str">
        <f>IF(G9=""," ",INDEX(Vereine!$A$1:$B$994,IF(G9&lt;&gt;"",MATCH(G9,Vereine!$A$1:$A$993,0),),2))</f>
        <v xml:space="preserve"> </v>
      </c>
      <c r="I9" s="44" t="str">
        <f t="shared" si="1"/>
        <v/>
      </c>
      <c r="J9" s="33"/>
      <c r="K9" s="33"/>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row>
    <row r="10" spans="1:40" s="16" customFormat="1" ht="10.5" thickBot="1">
      <c r="A10" s="49">
        <f>A9</f>
        <v>0</v>
      </c>
      <c r="B10" s="61" t="str">
        <f t="shared" si="0"/>
        <v xml:space="preserve"> </v>
      </c>
      <c r="C10" s="62"/>
      <c r="D10" s="17"/>
      <c r="E10" s="17"/>
      <c r="F10" s="17"/>
      <c r="G10" s="28"/>
      <c r="H10" s="24" t="str">
        <f>IF(G10=""," ",INDEX(Vereine!$A$1:$B$994,IF(G10&lt;&gt;"",MATCH(G10,Vereine!$A$1:$A$993,0),),2))</f>
        <v xml:space="preserve"> </v>
      </c>
      <c r="I10" s="41" t="str">
        <f t="shared" si="1"/>
        <v/>
      </c>
      <c r="J10" s="24"/>
      <c r="K10" s="24"/>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row>
    <row r="11" spans="1:40" s="16" customFormat="1" ht="10">
      <c r="A11" s="50"/>
      <c r="B11" s="59" t="str">
        <f t="shared" si="0"/>
        <v xml:space="preserve"> </v>
      </c>
      <c r="C11" s="60" t="str">
        <f>IF($A11=0," ",INDEX(Rennen_2,IF($A11&lt;&gt;"",MATCH($A11,Zweier,0),),5))</f>
        <v xml:space="preserve"> </v>
      </c>
      <c r="D11" s="32"/>
      <c r="E11" s="32"/>
      <c r="F11" s="32"/>
      <c r="G11" s="17"/>
      <c r="H11" s="33" t="str">
        <f>IF(G11=""," ",INDEX(Vereine!$A$1:$B$994,IF(G11&lt;&gt;"",MATCH(G11,Vereine!$A$1:$A$993,0),),2))</f>
        <v xml:space="preserve"> </v>
      </c>
      <c r="I11" s="44" t="str">
        <f t="shared" si="1"/>
        <v/>
      </c>
      <c r="J11" s="33"/>
      <c r="K11" s="33"/>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row>
    <row r="12" spans="1:40" s="16" customFormat="1" ht="10.5" thickBot="1">
      <c r="A12" s="49">
        <f>A11</f>
        <v>0</v>
      </c>
      <c r="B12" s="61" t="str">
        <f t="shared" si="0"/>
        <v xml:space="preserve"> </v>
      </c>
      <c r="C12" s="62"/>
      <c r="D12" s="17"/>
      <c r="E12" s="17"/>
      <c r="F12" s="17"/>
      <c r="G12" s="28"/>
      <c r="H12" s="24" t="str">
        <f>IF(G12=""," ",INDEX(Vereine!$A$1:$B$994,IF(G12&lt;&gt;"",MATCH(G12,Vereine!$A$1:$A$993,0),),2))</f>
        <v xml:space="preserve"> </v>
      </c>
      <c r="I12" s="41" t="str">
        <f t="shared" si="1"/>
        <v/>
      </c>
      <c r="J12" s="24"/>
      <c r="K12" s="24"/>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row>
    <row r="13" spans="1:40" s="16" customFormat="1" ht="10">
      <c r="A13" s="50"/>
      <c r="B13" s="59" t="str">
        <f t="shared" si="0"/>
        <v xml:space="preserve"> </v>
      </c>
      <c r="C13" s="60" t="str">
        <f>IF($A13=0," ",INDEX(Rennen_2,IF($A13&lt;&gt;"",MATCH($A13,Zweier,0),),5))</f>
        <v xml:space="preserve"> </v>
      </c>
      <c r="D13" s="32"/>
      <c r="E13" s="32"/>
      <c r="F13" s="32"/>
      <c r="G13" s="17"/>
      <c r="H13" s="33" t="str">
        <f>IF(G13=""," ",INDEX(Vereine!$A$1:$B$994,IF(G13&lt;&gt;"",MATCH(G13,Vereine!$A$1:$A$993,0),),2))</f>
        <v xml:space="preserve"> </v>
      </c>
      <c r="I13" s="44" t="str">
        <f t="shared" si="1"/>
        <v/>
      </c>
      <c r="J13" s="33"/>
      <c r="K13" s="33"/>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row>
    <row r="14" spans="1:40" s="16" customFormat="1" ht="10.5" thickBot="1">
      <c r="A14" s="49">
        <f>A13</f>
        <v>0</v>
      </c>
      <c r="B14" s="61" t="str">
        <f t="shared" si="0"/>
        <v xml:space="preserve"> </v>
      </c>
      <c r="C14" s="62"/>
      <c r="D14" s="17"/>
      <c r="E14" s="17"/>
      <c r="F14" s="17"/>
      <c r="G14" s="28"/>
      <c r="H14" s="24" t="str">
        <f>IF(G14=""," ",INDEX(Vereine!$A$1:$B$994,IF(G14&lt;&gt;"",MATCH(G14,Vereine!$A$1:$A$993,0),),2))</f>
        <v xml:space="preserve"> </v>
      </c>
      <c r="I14" s="41" t="str">
        <f t="shared" si="1"/>
        <v/>
      </c>
      <c r="J14" s="24"/>
      <c r="K14" s="24"/>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row>
    <row r="15" spans="1:40" s="16" customFormat="1" ht="10">
      <c r="A15" s="50"/>
      <c r="B15" s="59" t="str">
        <f t="shared" si="0"/>
        <v xml:space="preserve"> </v>
      </c>
      <c r="C15" s="60" t="str">
        <f>IF($A15=0," ",INDEX(Rennen_2,IF($A15&lt;&gt;"",MATCH($A15,Zweier,0),),5))</f>
        <v xml:space="preserve"> </v>
      </c>
      <c r="D15" s="32"/>
      <c r="E15" s="32"/>
      <c r="F15" s="32"/>
      <c r="G15" s="17"/>
      <c r="H15" s="33" t="str">
        <f>IF(G15=""," ",INDEX(Vereine!$A$1:$B$994,IF(G15&lt;&gt;"",MATCH(G15,Vereine!$A$1:$A$993,0),),2))</f>
        <v xml:space="preserve"> </v>
      </c>
      <c r="I15" s="44" t="str">
        <f t="shared" si="1"/>
        <v/>
      </c>
      <c r="J15" s="33"/>
      <c r="K15" s="33"/>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row>
    <row r="16" spans="1:40" s="16" customFormat="1" ht="10.5" thickBot="1">
      <c r="A16" s="49">
        <f>A15</f>
        <v>0</v>
      </c>
      <c r="B16" s="61" t="str">
        <f t="shared" si="0"/>
        <v xml:space="preserve"> </v>
      </c>
      <c r="C16" s="62"/>
      <c r="D16" s="17"/>
      <c r="E16" s="17"/>
      <c r="F16" s="17"/>
      <c r="G16" s="28"/>
      <c r="H16" s="24" t="str">
        <f>IF(G16=""," ",INDEX(Vereine!$A$1:$B$994,IF(G16&lt;&gt;"",MATCH(G16,Vereine!$A$1:$A$993,0),),2))</f>
        <v xml:space="preserve"> </v>
      </c>
      <c r="I16" s="41" t="str">
        <f t="shared" si="1"/>
        <v/>
      </c>
      <c r="J16" s="24"/>
      <c r="K16" s="24"/>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row>
    <row r="17" spans="1:40" s="16" customFormat="1" ht="10">
      <c r="A17" s="50"/>
      <c r="B17" s="59" t="str">
        <f t="shared" si="0"/>
        <v xml:space="preserve"> </v>
      </c>
      <c r="C17" s="60" t="str">
        <f>IF($A17=0," ",INDEX(Rennen_2,IF($A17&lt;&gt;"",MATCH($A17,Zweier,0),),5))</f>
        <v xml:space="preserve"> </v>
      </c>
      <c r="D17" s="32"/>
      <c r="E17" s="32"/>
      <c r="F17" s="32"/>
      <c r="G17" s="17"/>
      <c r="H17" s="33" t="str">
        <f>IF(G17=""," ",INDEX(Vereine!$A$1:$B$994,IF(G17&lt;&gt;"",MATCH(G17,Vereine!$A$1:$A$993,0),),2))</f>
        <v xml:space="preserve"> </v>
      </c>
      <c r="I17" s="44" t="str">
        <f t="shared" si="1"/>
        <v/>
      </c>
      <c r="J17" s="33"/>
      <c r="K17" s="33"/>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row>
    <row r="18" spans="1:40" s="16" customFormat="1" ht="10.5" thickBot="1">
      <c r="A18" s="49">
        <f>A17</f>
        <v>0</v>
      </c>
      <c r="B18" s="61" t="str">
        <f t="shared" si="0"/>
        <v xml:space="preserve"> </v>
      </c>
      <c r="C18" s="62"/>
      <c r="D18" s="17"/>
      <c r="E18" s="17"/>
      <c r="F18" s="17"/>
      <c r="G18" s="28"/>
      <c r="H18" s="24" t="str">
        <f>IF(G18=""," ",INDEX(Vereine!$A$1:$B$994,IF(G18&lt;&gt;"",MATCH(G18,Vereine!$A$1:$A$993,0),),2))</f>
        <v xml:space="preserve"> </v>
      </c>
      <c r="I18" s="41" t="str">
        <f t="shared" si="1"/>
        <v/>
      </c>
      <c r="J18" s="24"/>
      <c r="K18" s="24"/>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row>
    <row r="19" spans="1:40" s="16" customFormat="1" ht="10">
      <c r="A19" s="50"/>
      <c r="B19" s="59" t="str">
        <f t="shared" si="0"/>
        <v xml:space="preserve"> </v>
      </c>
      <c r="C19" s="60" t="str">
        <f>IF($A19=0," ",INDEX(Rennen_2,IF($A19&lt;&gt;"",MATCH($A19,Zweier,0),),5))</f>
        <v xml:space="preserve"> </v>
      </c>
      <c r="D19" s="32"/>
      <c r="E19" s="32"/>
      <c r="F19" s="32"/>
      <c r="G19" s="17"/>
      <c r="H19" s="33" t="str">
        <f>IF(G19=""," ",INDEX(Vereine!$A$1:$B$994,IF(G19&lt;&gt;"",MATCH(G19,Vereine!$A$1:$A$993,0),),2))</f>
        <v xml:space="preserve"> </v>
      </c>
      <c r="I19" s="44" t="str">
        <f t="shared" si="1"/>
        <v/>
      </c>
      <c r="J19" s="33"/>
      <c r="K19" s="33"/>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row>
    <row r="20" spans="1:40" s="16" customFormat="1" ht="10.5" thickBot="1">
      <c r="A20" s="49">
        <f>A19</f>
        <v>0</v>
      </c>
      <c r="B20" s="61" t="str">
        <f t="shared" si="0"/>
        <v xml:space="preserve"> </v>
      </c>
      <c r="C20" s="62"/>
      <c r="D20" s="17"/>
      <c r="E20" s="17"/>
      <c r="F20" s="17"/>
      <c r="G20" s="28"/>
      <c r="H20" s="24" t="str">
        <f>IF(G20=""," ",INDEX(Vereine!$A$1:$B$994,IF(G20&lt;&gt;"",MATCH(G20,Vereine!$A$1:$A$993,0),),2))</f>
        <v xml:space="preserve"> </v>
      </c>
      <c r="I20" s="41" t="str">
        <f t="shared" si="1"/>
        <v/>
      </c>
      <c r="J20" s="24"/>
      <c r="K20" s="24"/>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row>
    <row r="21" spans="1:40" s="16" customFormat="1" ht="10">
      <c r="A21" s="50"/>
      <c r="B21" s="59" t="str">
        <f t="shared" si="0"/>
        <v xml:space="preserve"> </v>
      </c>
      <c r="C21" s="60" t="str">
        <f>IF($A21=0," ",INDEX(Rennen_2,IF($A21&lt;&gt;"",MATCH($A21,Zweier,0),),5))</f>
        <v xml:space="preserve"> </v>
      </c>
      <c r="D21" s="32"/>
      <c r="E21" s="32"/>
      <c r="F21" s="32"/>
      <c r="G21" s="17"/>
      <c r="H21" s="33" t="str">
        <f>IF(G21=""," ",INDEX(Vereine!$A$1:$B$994,IF(G21&lt;&gt;"",MATCH(G21,Vereine!$A$1:$A$993,0),),2))</f>
        <v xml:space="preserve"> </v>
      </c>
      <c r="I21" s="44" t="str">
        <f t="shared" si="1"/>
        <v/>
      </c>
      <c r="J21" s="33"/>
      <c r="K21" s="33"/>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row>
    <row r="22" spans="1:40" s="16" customFormat="1" ht="10.5" thickBot="1">
      <c r="A22" s="49">
        <f>A21</f>
        <v>0</v>
      </c>
      <c r="B22" s="61" t="str">
        <f t="shared" si="0"/>
        <v xml:space="preserve"> </v>
      </c>
      <c r="C22" s="62"/>
      <c r="D22" s="17"/>
      <c r="E22" s="17"/>
      <c r="F22" s="17"/>
      <c r="G22" s="28"/>
      <c r="H22" s="24" t="str">
        <f>IF(G22=""," ",INDEX(Vereine!$A$1:$B$994,IF(G22&lt;&gt;"",MATCH(G22,Vereine!$A$1:$A$993,0),),2))</f>
        <v xml:space="preserve"> </v>
      </c>
      <c r="I22" s="41" t="str">
        <f t="shared" si="1"/>
        <v/>
      </c>
      <c r="J22" s="24"/>
      <c r="K22" s="24"/>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row>
    <row r="23" spans="1:40" s="16" customFormat="1" ht="10">
      <c r="A23" s="50"/>
      <c r="B23" s="59" t="str">
        <f t="shared" si="0"/>
        <v xml:space="preserve"> </v>
      </c>
      <c r="C23" s="60" t="str">
        <f>IF($A23=0," ",INDEX(Rennen_2,IF($A23&lt;&gt;"",MATCH($A23,Zweier,0),),5))</f>
        <v xml:space="preserve"> </v>
      </c>
      <c r="D23" s="32"/>
      <c r="E23" s="32"/>
      <c r="F23" s="32"/>
      <c r="G23" s="17"/>
      <c r="H23" s="33" t="str">
        <f>IF(G23=""," ",INDEX(Vereine!$A$1:$B$994,IF(G23&lt;&gt;"",MATCH(G23,Vereine!$A$1:$A$993,0),),2))</f>
        <v xml:space="preserve"> </v>
      </c>
      <c r="I23" s="44" t="str">
        <f t="shared" si="1"/>
        <v/>
      </c>
      <c r="J23" s="33"/>
      <c r="K23" s="33"/>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row>
    <row r="24" spans="1:40" s="16" customFormat="1" ht="10.5" thickBot="1">
      <c r="A24" s="53">
        <f>A23</f>
        <v>0</v>
      </c>
      <c r="B24" s="61" t="str">
        <f t="shared" si="0"/>
        <v xml:space="preserve"> </v>
      </c>
      <c r="C24" s="62"/>
      <c r="D24" s="28"/>
      <c r="E24" s="28"/>
      <c r="F24" s="28"/>
      <c r="G24" s="28"/>
      <c r="H24" s="29" t="str">
        <f>IF(G24=""," ",INDEX(Vereine!$A$1:$B$994,IF(G24&lt;&gt;"",MATCH(G24,Vereine!$A$1:$A$993,0),),2))</f>
        <v xml:space="preserve"> </v>
      </c>
      <c r="I24" s="41" t="str">
        <f t="shared" si="1"/>
        <v/>
      </c>
      <c r="J24" s="29"/>
      <c r="K24" s="29"/>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row>
    <row r="25" spans="1:40" s="16" customFormat="1" ht="10">
      <c r="A25" s="52"/>
      <c r="B25" s="59" t="str">
        <f t="shared" si="0"/>
        <v xml:space="preserve"> </v>
      </c>
      <c r="C25" s="60" t="str">
        <f>IF($A25=0," ",INDEX(Rennen_2,IF($A25&lt;&gt;"",MATCH($A25,Zweier,0),),5))</f>
        <v xml:space="preserve"> </v>
      </c>
      <c r="D25" s="39"/>
      <c r="E25" s="39"/>
      <c r="F25" s="39"/>
      <c r="G25" s="17"/>
      <c r="H25" s="42" t="str">
        <f>IF(G25=""," ",INDEX(Vereine!$A$1:$B$994,IF(G25&lt;&gt;"",MATCH(G25,Vereine!$A$1:$A$993,0),),2))</f>
        <v xml:space="preserve"> </v>
      </c>
      <c r="I25" s="44" t="str">
        <f t="shared" si="1"/>
        <v/>
      </c>
      <c r="J25" s="42"/>
      <c r="K25" s="42"/>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row>
    <row r="26" spans="1:40" s="16" customFormat="1" ht="10.5" thickBot="1">
      <c r="A26" s="49">
        <f>A25</f>
        <v>0</v>
      </c>
      <c r="B26" s="61" t="str">
        <f t="shared" si="0"/>
        <v xml:space="preserve"> </v>
      </c>
      <c r="C26" s="62"/>
      <c r="D26" s="17"/>
      <c r="E26" s="17"/>
      <c r="F26" s="17"/>
      <c r="G26" s="28"/>
      <c r="H26" s="24" t="str">
        <f>IF(G26=""," ",INDEX(Vereine!$A$1:$B$994,IF(G26&lt;&gt;"",MATCH(G26,Vereine!$A$1:$A$993,0),),2))</f>
        <v xml:space="preserve"> </v>
      </c>
      <c r="I26" s="41" t="str">
        <f t="shared" si="1"/>
        <v/>
      </c>
      <c r="J26" s="24"/>
      <c r="K26" s="24"/>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row>
    <row r="27" spans="1:40" s="16" customFormat="1" ht="10">
      <c r="A27" s="50"/>
      <c r="B27" s="59" t="str">
        <f t="shared" si="0"/>
        <v xml:space="preserve"> </v>
      </c>
      <c r="C27" s="60" t="str">
        <f>IF($A27=0," ",INDEX(Rennen_2,IF($A27&lt;&gt;"",MATCH($A27,Zweier,0),),5))</f>
        <v xml:space="preserve"> </v>
      </c>
      <c r="D27" s="32"/>
      <c r="E27" s="32"/>
      <c r="F27" s="32"/>
      <c r="G27" s="17"/>
      <c r="H27" s="33" t="str">
        <f>IF(G27=""," ",INDEX(Vereine!$A$1:$B$994,IF(G27&lt;&gt;"",MATCH(G27,Vereine!$A$1:$A$993,0),),2))</f>
        <v xml:space="preserve"> </v>
      </c>
      <c r="I27" s="44" t="str">
        <f t="shared" si="1"/>
        <v/>
      </c>
      <c r="J27" s="33"/>
      <c r="K27" s="33"/>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row>
    <row r="28" spans="1:40" s="16" customFormat="1" ht="10.5" thickBot="1">
      <c r="A28" s="49">
        <f>A27</f>
        <v>0</v>
      </c>
      <c r="B28" s="61" t="str">
        <f t="shared" si="0"/>
        <v xml:space="preserve"> </v>
      </c>
      <c r="C28" s="62"/>
      <c r="D28" s="17"/>
      <c r="E28" s="17"/>
      <c r="F28" s="17"/>
      <c r="G28" s="28"/>
      <c r="H28" s="24" t="str">
        <f>IF(G28=""," ",INDEX(Vereine!$A$1:$B$994,IF(G28&lt;&gt;"",MATCH(G28,Vereine!$A$1:$A$993,0),),2))</f>
        <v xml:space="preserve"> </v>
      </c>
      <c r="I28" s="41" t="str">
        <f t="shared" si="1"/>
        <v/>
      </c>
      <c r="J28" s="24"/>
      <c r="K28" s="24"/>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row>
    <row r="29" spans="1:40" s="16" customFormat="1" ht="10">
      <c r="A29" s="50"/>
      <c r="B29" s="59" t="str">
        <f t="shared" si="0"/>
        <v xml:space="preserve"> </v>
      </c>
      <c r="C29" s="60" t="str">
        <f>IF($A29=0," ",INDEX(Rennen_2,IF($A29&lt;&gt;"",MATCH($A29,Zweier,0),),5))</f>
        <v xml:space="preserve"> </v>
      </c>
      <c r="D29" s="32"/>
      <c r="E29" s="32"/>
      <c r="F29" s="32"/>
      <c r="G29" s="17"/>
      <c r="H29" s="33" t="str">
        <f>IF(G29=""," ",INDEX(Vereine!$A$1:$B$994,IF(G29&lt;&gt;"",MATCH(G29,Vereine!$A$1:$A$993,0),),2))</f>
        <v xml:space="preserve"> </v>
      </c>
      <c r="I29" s="44" t="str">
        <f t="shared" si="1"/>
        <v/>
      </c>
      <c r="J29" s="33"/>
      <c r="K29" s="33"/>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row>
    <row r="30" spans="1:40" s="16" customFormat="1" ht="10.5" thickBot="1">
      <c r="A30" s="49">
        <f>A29</f>
        <v>0</v>
      </c>
      <c r="B30" s="61" t="str">
        <f t="shared" si="0"/>
        <v xml:space="preserve"> </v>
      </c>
      <c r="C30" s="62"/>
      <c r="D30" s="17"/>
      <c r="E30" s="17"/>
      <c r="F30" s="17"/>
      <c r="G30" s="28"/>
      <c r="H30" s="24" t="str">
        <f>IF(G30=""," ",INDEX(Vereine!$A$1:$B$994,IF(G30&lt;&gt;"",MATCH(G30,Vereine!$A$1:$A$993,0),),2))</f>
        <v xml:space="preserve"> </v>
      </c>
      <c r="I30" s="41" t="str">
        <f t="shared" si="1"/>
        <v/>
      </c>
      <c r="J30" s="24"/>
      <c r="K30" s="24"/>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row>
    <row r="31" spans="1:40" s="16" customFormat="1" ht="10">
      <c r="A31" s="50"/>
      <c r="B31" s="59" t="str">
        <f t="shared" si="0"/>
        <v xml:space="preserve"> </v>
      </c>
      <c r="C31" s="60" t="str">
        <f>IF($A31=0," ",INDEX(Rennen_2,IF($A31&lt;&gt;"",MATCH($A31,Zweier,0),),5))</f>
        <v xml:space="preserve"> </v>
      </c>
      <c r="D31" s="32"/>
      <c r="E31" s="32"/>
      <c r="F31" s="32"/>
      <c r="G31" s="17"/>
      <c r="H31" s="33" t="str">
        <f>IF(G31=""," ",INDEX(Vereine!$A$1:$B$994,IF(G31&lt;&gt;"",MATCH(G31,Vereine!$A$1:$A$993,0),),2))</f>
        <v xml:space="preserve"> </v>
      </c>
      <c r="I31" s="44" t="str">
        <f t="shared" si="1"/>
        <v/>
      </c>
      <c r="J31" s="33"/>
      <c r="K31" s="33"/>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1:40" s="16" customFormat="1" ht="10.5" thickBot="1">
      <c r="A32" s="49">
        <f>A31</f>
        <v>0</v>
      </c>
      <c r="B32" s="61" t="str">
        <f t="shared" si="0"/>
        <v xml:space="preserve"> </v>
      </c>
      <c r="C32" s="62"/>
      <c r="D32" s="17"/>
      <c r="E32" s="17"/>
      <c r="F32" s="17"/>
      <c r="G32" s="28"/>
      <c r="H32" s="24" t="str">
        <f>IF(G32=""," ",INDEX(Vereine!$A$1:$B$994,IF(G32&lt;&gt;"",MATCH(G32,Vereine!$A$1:$A$993,0),),2))</f>
        <v xml:space="preserve"> </v>
      </c>
      <c r="I32" s="41" t="str">
        <f t="shared" si="1"/>
        <v/>
      </c>
      <c r="J32" s="24"/>
      <c r="K32" s="24"/>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spans="1:40" s="16" customFormat="1" ht="10">
      <c r="A33" s="50"/>
      <c r="B33" s="59" t="str">
        <f t="shared" si="0"/>
        <v xml:space="preserve"> </v>
      </c>
      <c r="C33" s="60" t="str">
        <f>IF($A33=0," ",INDEX(Rennen_2,IF($A33&lt;&gt;"",MATCH($A33,Zweier,0),),5))</f>
        <v xml:space="preserve"> </v>
      </c>
      <c r="D33" s="32"/>
      <c r="E33" s="32"/>
      <c r="F33" s="32"/>
      <c r="G33" s="17"/>
      <c r="H33" s="33" t="str">
        <f>IF(G33=""," ",INDEX(Vereine!$A$1:$B$994,IF(G33&lt;&gt;"",MATCH(G33,Vereine!$A$1:$A$993,0),),2))</f>
        <v xml:space="preserve"> </v>
      </c>
      <c r="I33" s="44" t="str">
        <f t="shared" si="1"/>
        <v/>
      </c>
      <c r="J33" s="33"/>
      <c r="K33" s="33"/>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spans="1:40" s="16" customFormat="1" ht="10.5" thickBot="1">
      <c r="A34" s="49">
        <f>A33</f>
        <v>0</v>
      </c>
      <c r="B34" s="61" t="str">
        <f t="shared" si="0"/>
        <v xml:space="preserve"> </v>
      </c>
      <c r="C34" s="62"/>
      <c r="D34" s="17"/>
      <c r="E34" s="17"/>
      <c r="F34" s="17"/>
      <c r="G34" s="28"/>
      <c r="H34" s="24" t="str">
        <f>IF(G34=""," ",INDEX(Vereine!$A$1:$B$994,IF(G34&lt;&gt;"",MATCH(G34,Vereine!$A$1:$A$993,0),),2))</f>
        <v xml:space="preserve"> </v>
      </c>
      <c r="I34" s="41" t="str">
        <f t="shared" si="1"/>
        <v/>
      </c>
      <c r="J34" s="24"/>
      <c r="K34" s="24"/>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spans="1:40" s="16" customFormat="1" ht="10">
      <c r="A35" s="50"/>
      <c r="B35" s="59" t="str">
        <f t="shared" si="0"/>
        <v xml:space="preserve"> </v>
      </c>
      <c r="C35" s="60" t="str">
        <f>IF($A35=0," ",INDEX(Rennen_2,IF($A35&lt;&gt;"",MATCH($A35,Zweier,0),),5))</f>
        <v xml:space="preserve"> </v>
      </c>
      <c r="D35" s="32"/>
      <c r="E35" s="32"/>
      <c r="F35" s="32"/>
      <c r="G35" s="17"/>
      <c r="H35" s="33" t="str">
        <f>IF(G35=""," ",INDEX(Vereine!$A$1:$B$994,IF(G35&lt;&gt;"",MATCH(G35,Vereine!$A$1:$A$993,0),),2))</f>
        <v xml:space="preserve"> </v>
      </c>
      <c r="I35" s="44" t="str">
        <f t="shared" si="1"/>
        <v/>
      </c>
      <c r="J35" s="33"/>
      <c r="K35" s="33"/>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spans="1:40" s="16" customFormat="1" ht="10.5" thickBot="1">
      <c r="A36" s="49">
        <f>A35</f>
        <v>0</v>
      </c>
      <c r="B36" s="61" t="str">
        <f t="shared" si="0"/>
        <v xml:space="preserve"> </v>
      </c>
      <c r="C36" s="62"/>
      <c r="D36" s="17"/>
      <c r="E36" s="17"/>
      <c r="F36" s="17"/>
      <c r="G36" s="28"/>
      <c r="H36" s="24" t="str">
        <f>IF(G36=""," ",INDEX(Vereine!$A$1:$B$994,IF(G36&lt;&gt;"",MATCH(G36,Vereine!$A$1:$A$993,0),),2))</f>
        <v xml:space="preserve"> </v>
      </c>
      <c r="I36" s="41" t="str">
        <f t="shared" si="1"/>
        <v/>
      </c>
      <c r="J36" s="24"/>
      <c r="K36" s="24"/>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spans="1:40" s="16" customFormat="1" ht="10">
      <c r="A37" s="50"/>
      <c r="B37" s="59" t="str">
        <f t="shared" si="0"/>
        <v xml:space="preserve"> </v>
      </c>
      <c r="C37" s="60" t="str">
        <f>IF($A37=0," ",INDEX(Rennen_2,IF($A37&lt;&gt;"",MATCH($A37,Zweier,0),),5))</f>
        <v xml:space="preserve"> </v>
      </c>
      <c r="D37" s="32"/>
      <c r="E37" s="32"/>
      <c r="F37" s="32"/>
      <c r="G37" s="17"/>
      <c r="H37" s="33" t="str">
        <f>IF(G37=""," ",INDEX(Vereine!$A$1:$B$994,IF(G37&lt;&gt;"",MATCH(G37,Vereine!$A$1:$A$993,0),),2))</f>
        <v xml:space="preserve"> </v>
      </c>
      <c r="I37" s="44" t="str">
        <f t="shared" si="1"/>
        <v/>
      </c>
      <c r="J37" s="33"/>
      <c r="K37" s="33"/>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spans="1:40" s="16" customFormat="1" ht="10.5" thickBot="1">
      <c r="A38" s="49">
        <f>A37</f>
        <v>0</v>
      </c>
      <c r="B38" s="61" t="str">
        <f t="shared" si="0"/>
        <v xml:space="preserve"> </v>
      </c>
      <c r="C38" s="62"/>
      <c r="D38" s="17"/>
      <c r="E38" s="17"/>
      <c r="F38" s="17"/>
      <c r="G38" s="28"/>
      <c r="H38" s="24" t="str">
        <f>IF(G38=""," ",INDEX(Vereine!$A$1:$B$994,IF(G38&lt;&gt;"",MATCH(G38,Vereine!$A$1:$A$993,0),),2))</f>
        <v xml:space="preserve"> </v>
      </c>
      <c r="I38" s="41" t="str">
        <f t="shared" si="1"/>
        <v/>
      </c>
      <c r="J38" s="24"/>
      <c r="K38" s="24"/>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spans="1:40" s="16" customFormat="1" ht="10">
      <c r="A39" s="50"/>
      <c r="B39" s="59" t="str">
        <f t="shared" si="0"/>
        <v xml:space="preserve"> </v>
      </c>
      <c r="C39" s="60" t="str">
        <f>IF($A39=0," ",INDEX(Rennen_2,IF($A39&lt;&gt;"",MATCH($A39,Zweier,0),),5))</f>
        <v xml:space="preserve"> </v>
      </c>
      <c r="D39" s="32"/>
      <c r="E39" s="32"/>
      <c r="F39" s="32"/>
      <c r="G39" s="17"/>
      <c r="H39" s="33" t="str">
        <f>IF(G39=""," ",INDEX(Vereine!$A$1:$B$994,IF(G39&lt;&gt;"",MATCH(G39,Vereine!$A$1:$A$993,0),),2))</f>
        <v xml:space="preserve"> </v>
      </c>
      <c r="I39" s="44" t="str">
        <f t="shared" si="1"/>
        <v/>
      </c>
      <c r="J39" s="33"/>
      <c r="K39" s="33"/>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spans="1:40" s="16" customFormat="1" ht="10.5" thickBot="1">
      <c r="A40" s="49">
        <f>A39</f>
        <v>0</v>
      </c>
      <c r="B40" s="61" t="str">
        <f t="shared" si="0"/>
        <v xml:space="preserve"> </v>
      </c>
      <c r="C40" s="62"/>
      <c r="D40" s="17"/>
      <c r="E40" s="17"/>
      <c r="F40" s="17"/>
      <c r="G40" s="28"/>
      <c r="H40" s="24" t="str">
        <f>IF(G40=""," ",INDEX(Vereine!$A$1:$B$994,IF(G40&lt;&gt;"",MATCH(G40,Vereine!$A$1:$A$993,0),),2))</f>
        <v xml:space="preserve"> </v>
      </c>
      <c r="I40" s="41" t="str">
        <f t="shared" si="1"/>
        <v/>
      </c>
      <c r="J40" s="24"/>
      <c r="K40" s="24"/>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spans="1:40" s="16" customFormat="1" ht="10">
      <c r="A41" s="50"/>
      <c r="B41" s="59" t="str">
        <f t="shared" si="0"/>
        <v xml:space="preserve"> </v>
      </c>
      <c r="C41" s="60" t="str">
        <f>IF($A41=0," ",INDEX(Rennen_2,IF($A41&lt;&gt;"",MATCH($A41,Zweier,0),),5))</f>
        <v xml:space="preserve"> </v>
      </c>
      <c r="D41" s="32"/>
      <c r="E41" s="32"/>
      <c r="F41" s="32"/>
      <c r="G41" s="17"/>
      <c r="H41" s="33" t="str">
        <f>IF(G41=""," ",INDEX(Vereine!$A$1:$B$994,IF(G41&lt;&gt;"",MATCH(G41,Vereine!$A$1:$A$993,0),),2))</f>
        <v xml:space="preserve"> </v>
      </c>
      <c r="I41" s="44" t="str">
        <f t="shared" si="1"/>
        <v/>
      </c>
      <c r="J41" s="33"/>
      <c r="K41" s="33"/>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row>
    <row r="42" spans="1:40" s="16" customFormat="1" ht="10.5" thickBot="1">
      <c r="A42" s="49">
        <f>A41</f>
        <v>0</v>
      </c>
      <c r="B42" s="61" t="str">
        <f t="shared" si="0"/>
        <v xml:space="preserve"> </v>
      </c>
      <c r="C42" s="62"/>
      <c r="D42" s="17"/>
      <c r="E42" s="17"/>
      <c r="F42" s="17"/>
      <c r="G42" s="28"/>
      <c r="H42" s="24" t="str">
        <f>IF(G42=""," ",INDEX(Vereine!$A$1:$B$994,IF(G42&lt;&gt;"",MATCH(G42,Vereine!$A$1:$A$993,0),),2))</f>
        <v xml:space="preserve"> </v>
      </c>
      <c r="I42" s="41" t="str">
        <f t="shared" si="1"/>
        <v/>
      </c>
      <c r="J42" s="24"/>
      <c r="K42" s="24"/>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spans="1:40" s="16" customFormat="1" ht="10">
      <c r="A43" s="50"/>
      <c r="B43" s="59" t="str">
        <f t="shared" si="0"/>
        <v xml:space="preserve"> </v>
      </c>
      <c r="C43" s="60" t="str">
        <f>IF($A43=0," ",INDEX(Rennen_2,IF($A43&lt;&gt;"",MATCH($A43,Zweier,0),),5))</f>
        <v xml:space="preserve"> </v>
      </c>
      <c r="D43" s="32"/>
      <c r="E43" s="32"/>
      <c r="F43" s="32"/>
      <c r="G43" s="17"/>
      <c r="H43" s="33" t="str">
        <f>IF(G43=""," ",INDEX(Vereine!$A$1:$B$994,IF(G43&lt;&gt;"",MATCH(G43,Vereine!$A$1:$A$993,0),),2))</f>
        <v xml:space="preserve"> </v>
      </c>
      <c r="I43" s="44" t="str">
        <f t="shared" si="1"/>
        <v/>
      </c>
      <c r="J43" s="33"/>
      <c r="K43" s="33"/>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spans="1:40" s="16" customFormat="1" ht="10.5" thickBot="1">
      <c r="A44" s="51">
        <f>A43</f>
        <v>0</v>
      </c>
      <c r="B44" s="61" t="str">
        <f t="shared" si="0"/>
        <v xml:space="preserve"> </v>
      </c>
      <c r="C44" s="62"/>
      <c r="D44" s="17"/>
      <c r="E44" s="17"/>
      <c r="F44" s="17"/>
      <c r="G44" s="28"/>
      <c r="H44" s="24" t="str">
        <f>IF(G44=""," ",INDEX(Vereine!$A$1:$B$994,IF(G44&lt;&gt;"",MATCH(G44,Vereine!$A$1:$A$993,0),),2))</f>
        <v xml:space="preserve"> </v>
      </c>
      <c r="I44" s="41" t="str">
        <f t="shared" si="1"/>
        <v/>
      </c>
      <c r="J44" s="24"/>
      <c r="K44" s="24"/>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sheetData>
  <sheetProtection password="DB2F" sheet="1" selectLockedCells="1"/>
  <dataValidations count="3">
    <dataValidation type="list" showInputMessage="1" showErrorMessage="1" errorTitle="Schule nicht vorhanden!" error="Bitte wählen Sie aus der Liste._x000a_Falls Ihre Schule dort nicht auftaucht, senden Sie eine Mail an michael@regattasprecher.de" sqref="G5:G44">
      <formula1>Vereinsname</formula1>
    </dataValidation>
    <dataValidation type="list" allowBlank="1" showInputMessage="1" showErrorMessage="1" sqref="A43 A41 A39 A37 A35 A33 A31 A29 A27 A25 A23 A21 A19 A17 A15 A13 A11 A9 A7 A5">
      <formula1>Zweier</formula1>
    </dataValidation>
    <dataValidation type="list" showInputMessage="1" showErrorMessage="1" errorTitle="Falscher Jahrgang!" error="Bitte geben Sie einen gültigen vierstelligen Jahrgang ein." sqref="F5:F44">
      <formula1>Jahrgang</formula1>
    </dataValidation>
  </dataValidations>
  <pageMargins left="0.23622047244094491" right="0.23622047244094491" top="0.41" bottom="0.41" header="0.31496062992125984" footer="0.31496062992125984"/>
  <pageSetup paperSize="9" scale="28" fitToHeight="2"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C000"/>
    <pageSetUpPr fitToPage="1"/>
  </sheetPr>
  <dimension ref="A1:AN54"/>
  <sheetViews>
    <sheetView showGridLines="0" zoomScaleNormal="100" zoomScaleSheetLayoutView="100" workbookViewId="0">
      <selection activeCell="A5" sqref="A5"/>
    </sheetView>
  </sheetViews>
  <sheetFormatPr baseColWidth="10" defaultColWidth="11.54296875" defaultRowHeight="12.5"/>
  <cols>
    <col min="1" max="1" width="35.7265625" style="6" customWidth="1"/>
    <col min="2" max="3" width="9.7265625" style="13" customWidth="1"/>
    <col min="4" max="5" width="15.7265625" style="14" customWidth="1"/>
    <col min="6" max="6" width="9.7265625" style="14" customWidth="1"/>
    <col min="7" max="7" width="38" style="6" customWidth="1"/>
    <col min="8" max="9" width="13.7265625" style="6" customWidth="1"/>
    <col min="10" max="10" width="16" style="6" customWidth="1"/>
    <col min="11" max="11" width="15.7265625" style="6" customWidth="1"/>
    <col min="12" max="12" width="12.54296875" style="14" customWidth="1"/>
    <col min="13" max="40" width="11.54296875" style="14" customWidth="1"/>
    <col min="41" max="46" width="11.54296875" style="6" customWidth="1"/>
    <col min="47" max="16384" width="11.54296875" style="6"/>
  </cols>
  <sheetData>
    <row r="1" spans="1:40" ht="15.5">
      <c r="A1" s="4" t="s">
        <v>56</v>
      </c>
    </row>
    <row r="3" spans="1:40" s="18" customFormat="1" ht="23">
      <c r="A3" s="18" t="s">
        <v>48</v>
      </c>
      <c r="B3" s="19" t="s">
        <v>563</v>
      </c>
      <c r="C3" s="19" t="s">
        <v>5</v>
      </c>
      <c r="D3" s="18" t="s">
        <v>10</v>
      </c>
      <c r="E3" s="18" t="s">
        <v>11</v>
      </c>
      <c r="F3" s="18" t="s">
        <v>6</v>
      </c>
      <c r="G3" s="18" t="s">
        <v>71</v>
      </c>
      <c r="H3" s="30" t="s">
        <v>72</v>
      </c>
      <c r="I3" s="30" t="s">
        <v>63</v>
      </c>
      <c r="J3" s="30" t="s">
        <v>46</v>
      </c>
      <c r="K3" s="30" t="s">
        <v>47</v>
      </c>
      <c r="L3" s="20"/>
    </row>
    <row r="4" spans="1:40" s="48" customFormat="1" ht="80.5">
      <c r="A4" s="46" t="s">
        <v>51</v>
      </c>
      <c r="B4" s="46" t="s">
        <v>52</v>
      </c>
      <c r="C4" s="46" t="s">
        <v>52</v>
      </c>
      <c r="D4" s="46" t="s">
        <v>10</v>
      </c>
      <c r="E4" s="46" t="s">
        <v>11</v>
      </c>
      <c r="F4" s="46" t="s">
        <v>608</v>
      </c>
      <c r="G4" s="46" t="s">
        <v>609</v>
      </c>
      <c r="H4" s="46" t="s">
        <v>53</v>
      </c>
      <c r="I4" s="46" t="s">
        <v>53</v>
      </c>
      <c r="J4" s="46" t="s">
        <v>54</v>
      </c>
      <c r="K4" s="46" t="s">
        <v>54</v>
      </c>
      <c r="L4" s="47"/>
    </row>
    <row r="5" spans="1:40" s="16" customFormat="1" ht="10">
      <c r="A5" s="45"/>
      <c r="B5" s="59" t="str">
        <f t="shared" ref="B5:B36" si="0">IF($A5=0," ",INDEX(Rennen_4,IF($A5&lt;&gt;"",MATCH($A5,Vierermit,0),),4))</f>
        <v xml:space="preserve"> </v>
      </c>
      <c r="C5" s="60" t="str">
        <f>IF($A5=0," ",INDEX(Rennen_4,IF($A5&lt;&gt;"",MATCH($A5,Vierermit,0),),5))</f>
        <v xml:space="preserve"> </v>
      </c>
      <c r="D5" s="17"/>
      <c r="E5" s="17"/>
      <c r="F5" s="17"/>
      <c r="G5" s="17"/>
      <c r="H5" s="24" t="str">
        <f>IF(G5=""," ",INDEX(Vereine!$A$1:$B$994,IF(G5&lt;&gt;"",MATCH(G5,Vereine!$A$1:$A$993,0),),2))</f>
        <v xml:space="preserve"> </v>
      </c>
      <c r="I5" s="44" t="str">
        <f t="shared" ref="I5:I36" si="1">IF(F5&lt;&gt;"",VLOOKUP(F5,Alterklassen,2,0),"")</f>
        <v/>
      </c>
      <c r="J5" s="24"/>
      <c r="K5" s="24"/>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row>
    <row r="6" spans="1:40" s="16" customFormat="1" ht="10">
      <c r="A6" s="49">
        <f>A5</f>
        <v>0</v>
      </c>
      <c r="B6" s="63" t="str">
        <f t="shared" si="0"/>
        <v xml:space="preserve"> </v>
      </c>
      <c r="C6" s="64"/>
      <c r="D6" s="17"/>
      <c r="E6" s="17"/>
      <c r="F6" s="17"/>
      <c r="G6" s="17"/>
      <c r="H6" s="24" t="str">
        <f>IF(G6=""," ",INDEX(Vereine!$A$1:$B$994,IF(G6&lt;&gt;"",MATCH(G6,Vereine!$A$1:$A$993,0),),2))</f>
        <v xml:space="preserve"> </v>
      </c>
      <c r="I6" s="40" t="str">
        <f t="shared" si="1"/>
        <v/>
      </c>
      <c r="J6" s="24"/>
      <c r="K6" s="24"/>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s="16" customFormat="1" ht="10">
      <c r="A7" s="49">
        <f>A5</f>
        <v>0</v>
      </c>
      <c r="B7" s="63" t="str">
        <f t="shared" si="0"/>
        <v xml:space="preserve"> </v>
      </c>
      <c r="C7" s="64"/>
      <c r="D7" s="17"/>
      <c r="E7" s="17"/>
      <c r="F7" s="17"/>
      <c r="G7" s="17"/>
      <c r="H7" s="24" t="str">
        <f>IF(G7=""," ",INDEX(Vereine!$A$1:$B$994,IF(G7&lt;&gt;"",MATCH(G7,Vereine!$A$1:$A$993,0),),2))</f>
        <v xml:space="preserve"> </v>
      </c>
      <c r="I7" s="40" t="str">
        <f t="shared" si="1"/>
        <v/>
      </c>
      <c r="J7" s="24"/>
      <c r="K7" s="24"/>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row>
    <row r="8" spans="1:40" s="16" customFormat="1" ht="10">
      <c r="A8" s="49">
        <f>A5</f>
        <v>0</v>
      </c>
      <c r="B8" s="63" t="str">
        <f t="shared" si="0"/>
        <v xml:space="preserve"> </v>
      </c>
      <c r="C8" s="64"/>
      <c r="D8" s="17"/>
      <c r="E8" s="17"/>
      <c r="F8" s="17"/>
      <c r="G8" s="17"/>
      <c r="H8" s="24" t="str">
        <f>IF(G8=""," ",INDEX(Vereine!$A$1:$B$994,IF(G8&lt;&gt;"",MATCH(G8,Vereine!$A$1:$A$993,0),),2))</f>
        <v xml:space="preserve"> </v>
      </c>
      <c r="I8" s="40" t="str">
        <f t="shared" si="1"/>
        <v/>
      </c>
      <c r="J8" s="24"/>
      <c r="K8" s="24"/>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row>
    <row r="9" spans="1:40" s="25" customFormat="1" ht="10.5" thickBot="1">
      <c r="A9" s="53">
        <f>A5</f>
        <v>0</v>
      </c>
      <c r="B9" s="65" t="str">
        <f t="shared" si="0"/>
        <v xml:space="preserve"> </v>
      </c>
      <c r="C9" s="66" t="s">
        <v>49</v>
      </c>
      <c r="D9" s="28"/>
      <c r="E9" s="28"/>
      <c r="F9" s="28"/>
      <c r="G9" s="28"/>
      <c r="H9" s="29" t="str">
        <f>IF(G9=""," ",INDEX(Vereine!$A$1:$B$994,IF(G9&lt;&gt;"",MATCH(G9,Vereine!$A$1:$A$993,0),),2))</f>
        <v xml:space="preserve"> </v>
      </c>
      <c r="I9" s="41" t="str">
        <f t="shared" si="1"/>
        <v/>
      </c>
      <c r="J9" s="29"/>
      <c r="K9" s="29"/>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row>
    <row r="10" spans="1:40" s="16" customFormat="1" ht="10">
      <c r="A10" s="50"/>
      <c r="B10" s="59" t="str">
        <f t="shared" si="0"/>
        <v xml:space="preserve"> </v>
      </c>
      <c r="C10" s="60" t="str">
        <f>IF($A10=0," ",INDEX(Rennen_4,IF($A10&lt;&gt;"",MATCH($A10,Vierermit,0),),5))</f>
        <v xml:space="preserve"> </v>
      </c>
      <c r="D10" s="32"/>
      <c r="E10" s="32"/>
      <c r="F10" s="32"/>
      <c r="G10" s="17"/>
      <c r="H10" s="33" t="str">
        <f>IF(G10=""," ",INDEX(Vereine!$A$1:$B$994,IF(G10&lt;&gt;"",MATCH(G10,Vereine!$A$1:$A$993,0),),2))</f>
        <v xml:space="preserve"> </v>
      </c>
      <c r="I10" s="44" t="str">
        <f t="shared" si="1"/>
        <v/>
      </c>
      <c r="J10" s="33"/>
      <c r="K10" s="33"/>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row>
    <row r="11" spans="1:40" s="16" customFormat="1" ht="10">
      <c r="A11" s="49">
        <f>A10</f>
        <v>0</v>
      </c>
      <c r="B11" s="63" t="str">
        <f t="shared" si="0"/>
        <v xml:space="preserve"> </v>
      </c>
      <c r="C11" s="64"/>
      <c r="D11" s="17"/>
      <c r="E11" s="17"/>
      <c r="F11" s="17"/>
      <c r="G11" s="17"/>
      <c r="H11" s="24" t="str">
        <f>IF(G11=""," ",INDEX(Vereine!$A$1:$B$994,IF(G11&lt;&gt;"",MATCH(G11,Vereine!$A$1:$A$993,0),),2))</f>
        <v xml:space="preserve"> </v>
      </c>
      <c r="I11" s="40" t="str">
        <f t="shared" si="1"/>
        <v/>
      </c>
      <c r="J11" s="24"/>
      <c r="K11" s="24"/>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row>
    <row r="12" spans="1:40" s="16" customFormat="1" ht="10">
      <c r="A12" s="49">
        <f>A10</f>
        <v>0</v>
      </c>
      <c r="B12" s="63" t="str">
        <f t="shared" si="0"/>
        <v xml:space="preserve"> </v>
      </c>
      <c r="C12" s="64"/>
      <c r="D12" s="17"/>
      <c r="E12" s="17"/>
      <c r="F12" s="17"/>
      <c r="G12" s="17"/>
      <c r="H12" s="24" t="str">
        <f>IF(G12=""," ",INDEX(Vereine!$A$1:$B$994,IF(G12&lt;&gt;"",MATCH(G12,Vereine!$A$1:$A$993,0),),2))</f>
        <v xml:space="preserve"> </v>
      </c>
      <c r="I12" s="40" t="str">
        <f t="shared" si="1"/>
        <v/>
      </c>
      <c r="J12" s="24"/>
      <c r="K12" s="24"/>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row>
    <row r="13" spans="1:40" s="16" customFormat="1" ht="10">
      <c r="A13" s="49">
        <f>A10</f>
        <v>0</v>
      </c>
      <c r="B13" s="63" t="str">
        <f t="shared" si="0"/>
        <v xml:space="preserve"> </v>
      </c>
      <c r="C13" s="64"/>
      <c r="D13" s="17"/>
      <c r="E13" s="17"/>
      <c r="F13" s="17"/>
      <c r="G13" s="17"/>
      <c r="H13" s="24" t="str">
        <f>IF(G13=""," ",INDEX(Vereine!$A$1:$B$994,IF(G13&lt;&gt;"",MATCH(G13,Vereine!$A$1:$A$993,0),),2))</f>
        <v xml:space="preserve"> </v>
      </c>
      <c r="I13" s="40" t="str">
        <f t="shared" si="1"/>
        <v/>
      </c>
      <c r="J13" s="24"/>
      <c r="K13" s="24"/>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row>
    <row r="14" spans="1:40" s="25" customFormat="1" ht="10.5" thickBot="1">
      <c r="A14" s="53">
        <f>A10</f>
        <v>0</v>
      </c>
      <c r="B14" s="65" t="str">
        <f t="shared" si="0"/>
        <v xml:space="preserve"> </v>
      </c>
      <c r="C14" s="66" t="s">
        <v>49</v>
      </c>
      <c r="D14" s="28"/>
      <c r="E14" s="28"/>
      <c r="F14" s="28"/>
      <c r="G14" s="28"/>
      <c r="H14" s="29" t="str">
        <f>IF(G14=""," ",INDEX(Vereine!$A$1:$B$994,IF(G14&lt;&gt;"",MATCH(G14,Vereine!$A$1:$A$993,0),),2))</f>
        <v xml:space="preserve"> </v>
      </c>
      <c r="I14" s="41" t="str">
        <f t="shared" si="1"/>
        <v/>
      </c>
      <c r="J14" s="29"/>
      <c r="K14" s="29"/>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row>
    <row r="15" spans="1:40" s="16" customFormat="1" ht="10">
      <c r="A15" s="50"/>
      <c r="B15" s="59" t="str">
        <f t="shared" si="0"/>
        <v xml:space="preserve"> </v>
      </c>
      <c r="C15" s="60" t="str">
        <f>IF($A15=0," ",INDEX(Rennen_4,IF($A15&lt;&gt;"",MATCH($A15,Vierermit,0),),5))</f>
        <v xml:space="preserve"> </v>
      </c>
      <c r="D15" s="32"/>
      <c r="E15" s="32"/>
      <c r="F15" s="32"/>
      <c r="G15" s="17"/>
      <c r="H15" s="33" t="str">
        <f>IF(G15=""," ",INDEX(Vereine!$A$1:$B$994,IF(G15&lt;&gt;"",MATCH(G15,Vereine!$A$1:$A$993,0),),2))</f>
        <v xml:space="preserve"> </v>
      </c>
      <c r="I15" s="44" t="str">
        <f t="shared" si="1"/>
        <v/>
      </c>
      <c r="J15" s="33"/>
      <c r="K15" s="33"/>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row>
    <row r="16" spans="1:40" s="16" customFormat="1" ht="10">
      <c r="A16" s="49">
        <f>A15</f>
        <v>0</v>
      </c>
      <c r="B16" s="63" t="str">
        <f t="shared" si="0"/>
        <v xml:space="preserve"> </v>
      </c>
      <c r="C16" s="64"/>
      <c r="D16" s="17"/>
      <c r="E16" s="17"/>
      <c r="F16" s="17"/>
      <c r="G16" s="17"/>
      <c r="H16" s="24" t="str">
        <f>IF(G16=""," ",INDEX(Vereine!$A$1:$B$994,IF(G16&lt;&gt;"",MATCH(G16,Vereine!$A$1:$A$993,0),),2))</f>
        <v xml:space="preserve"> </v>
      </c>
      <c r="I16" s="40" t="str">
        <f t="shared" si="1"/>
        <v/>
      </c>
      <c r="J16" s="24"/>
      <c r="K16" s="24"/>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row>
    <row r="17" spans="1:40" s="16" customFormat="1" ht="10">
      <c r="A17" s="49">
        <f>A15</f>
        <v>0</v>
      </c>
      <c r="B17" s="63" t="str">
        <f t="shared" si="0"/>
        <v xml:space="preserve"> </v>
      </c>
      <c r="C17" s="64"/>
      <c r="D17" s="17"/>
      <c r="E17" s="17"/>
      <c r="F17" s="17"/>
      <c r="G17" s="17"/>
      <c r="H17" s="24" t="str">
        <f>IF(G17=""," ",INDEX(Vereine!$A$1:$B$994,IF(G17&lt;&gt;"",MATCH(G17,Vereine!$A$1:$A$993,0),),2))</f>
        <v xml:space="preserve"> </v>
      </c>
      <c r="I17" s="40" t="str">
        <f t="shared" si="1"/>
        <v/>
      </c>
      <c r="J17" s="24"/>
      <c r="K17" s="24"/>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row>
    <row r="18" spans="1:40" s="16" customFormat="1" ht="10">
      <c r="A18" s="49">
        <f>A15</f>
        <v>0</v>
      </c>
      <c r="B18" s="63" t="str">
        <f t="shared" si="0"/>
        <v xml:space="preserve"> </v>
      </c>
      <c r="C18" s="64"/>
      <c r="D18" s="17"/>
      <c r="E18" s="17"/>
      <c r="F18" s="17"/>
      <c r="G18" s="17"/>
      <c r="H18" s="24" t="str">
        <f>IF(G18=""," ",INDEX(Vereine!$A$1:$B$994,IF(G18&lt;&gt;"",MATCH(G18,Vereine!$A$1:$A$993,0),),2))</f>
        <v xml:space="preserve"> </v>
      </c>
      <c r="I18" s="40" t="str">
        <f t="shared" si="1"/>
        <v/>
      </c>
      <c r="J18" s="24"/>
      <c r="K18" s="24"/>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row>
    <row r="19" spans="1:40" s="25" customFormat="1" ht="10.5" thickBot="1">
      <c r="A19" s="53">
        <f>A15</f>
        <v>0</v>
      </c>
      <c r="B19" s="65" t="str">
        <f t="shared" si="0"/>
        <v xml:space="preserve"> </v>
      </c>
      <c r="C19" s="66" t="s">
        <v>49</v>
      </c>
      <c r="D19" s="28"/>
      <c r="E19" s="28"/>
      <c r="F19" s="28"/>
      <c r="G19" s="28"/>
      <c r="H19" s="29" t="str">
        <f>IF(G19=""," ",INDEX(Vereine!$A$1:$B$994,IF(G19&lt;&gt;"",MATCH(G19,Vereine!$A$1:$A$993,0),),2))</f>
        <v xml:space="preserve"> </v>
      </c>
      <c r="I19" s="41" t="str">
        <f t="shared" si="1"/>
        <v/>
      </c>
      <c r="J19" s="29"/>
      <c r="K19" s="29"/>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row>
    <row r="20" spans="1:40" s="16" customFormat="1" ht="10">
      <c r="A20" s="50"/>
      <c r="B20" s="59" t="str">
        <f t="shared" si="0"/>
        <v xml:space="preserve"> </v>
      </c>
      <c r="C20" s="60" t="str">
        <f>IF($A20=0," ",INDEX(Rennen_4,IF($A20&lt;&gt;"",MATCH($A20,Vierermit,0),),5))</f>
        <v xml:space="preserve"> </v>
      </c>
      <c r="D20" s="32"/>
      <c r="E20" s="32"/>
      <c r="F20" s="32"/>
      <c r="G20" s="17"/>
      <c r="H20" s="33" t="str">
        <f>IF(G20=""," ",INDEX(Vereine!$A$1:$B$994,IF(G20&lt;&gt;"",MATCH(G20,Vereine!$A$1:$A$993,0),),2))</f>
        <v xml:space="preserve"> </v>
      </c>
      <c r="I20" s="44" t="str">
        <f t="shared" si="1"/>
        <v/>
      </c>
      <c r="J20" s="33"/>
      <c r="K20" s="33"/>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row>
    <row r="21" spans="1:40" s="16" customFormat="1" ht="10">
      <c r="A21" s="49">
        <f>A20</f>
        <v>0</v>
      </c>
      <c r="B21" s="63" t="str">
        <f t="shared" si="0"/>
        <v xml:space="preserve"> </v>
      </c>
      <c r="C21" s="64"/>
      <c r="D21" s="17"/>
      <c r="E21" s="17"/>
      <c r="F21" s="17"/>
      <c r="G21" s="17"/>
      <c r="H21" s="24" t="str">
        <f>IF(G21=""," ",INDEX(Vereine!$A$1:$B$994,IF(G21&lt;&gt;"",MATCH(G21,Vereine!$A$1:$A$993,0),),2))</f>
        <v xml:space="preserve"> </v>
      </c>
      <c r="I21" s="40" t="str">
        <f t="shared" si="1"/>
        <v/>
      </c>
      <c r="J21" s="24"/>
      <c r="K21" s="24"/>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row>
    <row r="22" spans="1:40" s="16" customFormat="1" ht="10">
      <c r="A22" s="49">
        <f>A20</f>
        <v>0</v>
      </c>
      <c r="B22" s="63" t="str">
        <f t="shared" si="0"/>
        <v xml:space="preserve"> </v>
      </c>
      <c r="C22" s="64"/>
      <c r="D22" s="17"/>
      <c r="E22" s="17"/>
      <c r="F22" s="17"/>
      <c r="G22" s="17"/>
      <c r="H22" s="24" t="str">
        <f>IF(G22=""," ",INDEX(Vereine!$A$1:$B$994,IF(G22&lt;&gt;"",MATCH(G22,Vereine!$A$1:$A$993,0),),2))</f>
        <v xml:space="preserve"> </v>
      </c>
      <c r="I22" s="40" t="str">
        <f t="shared" si="1"/>
        <v/>
      </c>
      <c r="J22" s="24"/>
      <c r="K22" s="24"/>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row>
    <row r="23" spans="1:40" s="16" customFormat="1" ht="10">
      <c r="A23" s="49">
        <f>A20</f>
        <v>0</v>
      </c>
      <c r="B23" s="63" t="str">
        <f t="shared" si="0"/>
        <v xml:space="preserve"> </v>
      </c>
      <c r="C23" s="64"/>
      <c r="D23" s="17"/>
      <c r="E23" s="17"/>
      <c r="F23" s="17"/>
      <c r="G23" s="17"/>
      <c r="H23" s="24" t="str">
        <f>IF(G23=""," ",INDEX(Vereine!$A$1:$B$994,IF(G23&lt;&gt;"",MATCH(G23,Vereine!$A$1:$A$993,0),),2))</f>
        <v xml:space="preserve"> </v>
      </c>
      <c r="I23" s="40" t="str">
        <f t="shared" si="1"/>
        <v/>
      </c>
      <c r="J23" s="24"/>
      <c r="K23" s="24"/>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row>
    <row r="24" spans="1:40" s="25" customFormat="1" ht="10.5" thickBot="1">
      <c r="A24" s="53">
        <f>A20</f>
        <v>0</v>
      </c>
      <c r="B24" s="65" t="str">
        <f t="shared" si="0"/>
        <v xml:space="preserve"> </v>
      </c>
      <c r="C24" s="66" t="s">
        <v>49</v>
      </c>
      <c r="D24" s="28"/>
      <c r="E24" s="28"/>
      <c r="F24" s="28"/>
      <c r="G24" s="28"/>
      <c r="H24" s="29" t="str">
        <f>IF(G24=""," ",INDEX(Vereine!$A$1:$B$994,IF(G24&lt;&gt;"",MATCH(G24,Vereine!$A$1:$A$993,0),),2))</f>
        <v xml:space="preserve"> </v>
      </c>
      <c r="I24" s="41" t="str">
        <f t="shared" si="1"/>
        <v/>
      </c>
      <c r="J24" s="29"/>
      <c r="K24" s="29"/>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row>
    <row r="25" spans="1:40" s="16" customFormat="1" ht="10">
      <c r="A25" s="50"/>
      <c r="B25" s="59" t="str">
        <f t="shared" si="0"/>
        <v xml:space="preserve"> </v>
      </c>
      <c r="C25" s="60" t="str">
        <f>IF($A25=0," ",INDEX(Rennen_4,IF($A25&lt;&gt;"",MATCH($A25,Vierermit,0),),5))</f>
        <v xml:space="preserve"> </v>
      </c>
      <c r="D25" s="32"/>
      <c r="E25" s="32"/>
      <c r="F25" s="32"/>
      <c r="G25" s="17"/>
      <c r="H25" s="33" t="str">
        <f>IF(G25=""," ",INDEX(Vereine!$A$1:$B$994,IF(G25&lt;&gt;"",MATCH(G25,Vereine!$A$1:$A$993,0),),2))</f>
        <v xml:space="preserve"> </v>
      </c>
      <c r="I25" s="44" t="str">
        <f t="shared" si="1"/>
        <v/>
      </c>
      <c r="J25" s="33"/>
      <c r="K25" s="33"/>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row>
    <row r="26" spans="1:40" s="16" customFormat="1" ht="10">
      <c r="A26" s="49">
        <f>A25</f>
        <v>0</v>
      </c>
      <c r="B26" s="63" t="str">
        <f t="shared" si="0"/>
        <v xml:space="preserve"> </v>
      </c>
      <c r="C26" s="64"/>
      <c r="D26" s="17"/>
      <c r="E26" s="17"/>
      <c r="F26" s="17"/>
      <c r="G26" s="17"/>
      <c r="H26" s="24" t="str">
        <f>IF(G26=""," ",INDEX(Vereine!$A$1:$B$994,IF(G26&lt;&gt;"",MATCH(G26,Vereine!$A$1:$A$993,0),),2))</f>
        <v xml:space="preserve"> </v>
      </c>
      <c r="I26" s="40" t="str">
        <f t="shared" si="1"/>
        <v/>
      </c>
      <c r="J26" s="24"/>
      <c r="K26" s="24"/>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row>
    <row r="27" spans="1:40" s="16" customFormat="1" ht="10">
      <c r="A27" s="49">
        <f>A25</f>
        <v>0</v>
      </c>
      <c r="B27" s="63" t="str">
        <f t="shared" si="0"/>
        <v xml:space="preserve"> </v>
      </c>
      <c r="C27" s="64"/>
      <c r="D27" s="17"/>
      <c r="E27" s="17"/>
      <c r="F27" s="17"/>
      <c r="G27" s="17"/>
      <c r="H27" s="24" t="str">
        <f>IF(G27=""," ",INDEX(Vereine!$A$1:$B$994,IF(G27&lt;&gt;"",MATCH(G27,Vereine!$A$1:$A$993,0),),2))</f>
        <v xml:space="preserve"> </v>
      </c>
      <c r="I27" s="40" t="str">
        <f t="shared" si="1"/>
        <v/>
      </c>
      <c r="J27" s="24"/>
      <c r="K27" s="24"/>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row>
    <row r="28" spans="1:40" s="16" customFormat="1" ht="10">
      <c r="A28" s="49">
        <f>A25</f>
        <v>0</v>
      </c>
      <c r="B28" s="63" t="str">
        <f t="shared" si="0"/>
        <v xml:space="preserve"> </v>
      </c>
      <c r="C28" s="64"/>
      <c r="D28" s="17"/>
      <c r="E28" s="17"/>
      <c r="F28" s="17"/>
      <c r="G28" s="17"/>
      <c r="H28" s="24" t="str">
        <f>IF(G28=""," ",INDEX(Vereine!$A$1:$B$994,IF(G28&lt;&gt;"",MATCH(G28,Vereine!$A$1:$A$993,0),),2))</f>
        <v xml:space="preserve"> </v>
      </c>
      <c r="I28" s="40" t="str">
        <f t="shared" si="1"/>
        <v/>
      </c>
      <c r="J28" s="24"/>
      <c r="K28" s="24"/>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row>
    <row r="29" spans="1:40" s="25" customFormat="1" ht="10.5" thickBot="1">
      <c r="A29" s="53">
        <f>A25</f>
        <v>0</v>
      </c>
      <c r="B29" s="65" t="str">
        <f t="shared" si="0"/>
        <v xml:space="preserve"> </v>
      </c>
      <c r="C29" s="66" t="s">
        <v>49</v>
      </c>
      <c r="D29" s="28"/>
      <c r="E29" s="28"/>
      <c r="F29" s="28"/>
      <c r="G29" s="28"/>
      <c r="H29" s="29" t="str">
        <f>IF(G29=""," ",INDEX(Vereine!$A$1:$B$994,IF(G29&lt;&gt;"",MATCH(G29,Vereine!$A$1:$A$993,0),),2))</f>
        <v xml:space="preserve"> </v>
      </c>
      <c r="I29" s="41" t="str">
        <f t="shared" si="1"/>
        <v/>
      </c>
      <c r="J29" s="29"/>
      <c r="K29" s="29"/>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row>
    <row r="30" spans="1:40" s="16" customFormat="1" ht="10">
      <c r="A30" s="50"/>
      <c r="B30" s="59" t="str">
        <f t="shared" si="0"/>
        <v xml:space="preserve"> </v>
      </c>
      <c r="C30" s="60" t="str">
        <f>IF($A30=0," ",INDEX(Rennen_4,IF($A30&lt;&gt;"",MATCH($A30,Vierermit,0),),5))</f>
        <v xml:space="preserve"> </v>
      </c>
      <c r="D30" s="32"/>
      <c r="E30" s="32"/>
      <c r="F30" s="32"/>
      <c r="G30" s="17"/>
      <c r="H30" s="33" t="str">
        <f>IF(G30=""," ",INDEX(Vereine!$A$1:$B$994,IF(G30&lt;&gt;"",MATCH(G30,Vereine!$A$1:$A$993,0),),2))</f>
        <v xml:space="preserve"> </v>
      </c>
      <c r="I30" s="44" t="str">
        <f t="shared" si="1"/>
        <v/>
      </c>
      <c r="J30" s="33"/>
      <c r="K30" s="3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row>
    <row r="31" spans="1:40" s="16" customFormat="1" ht="10">
      <c r="A31" s="49">
        <f>A30</f>
        <v>0</v>
      </c>
      <c r="B31" s="63" t="str">
        <f t="shared" si="0"/>
        <v xml:space="preserve"> </v>
      </c>
      <c r="C31" s="64"/>
      <c r="D31" s="17"/>
      <c r="E31" s="17"/>
      <c r="F31" s="17"/>
      <c r="G31" s="17"/>
      <c r="H31" s="24" t="str">
        <f>IF(G31=""," ",INDEX(Vereine!$A$1:$B$994,IF(G31&lt;&gt;"",MATCH(G31,Vereine!$A$1:$A$993,0),),2))</f>
        <v xml:space="preserve"> </v>
      </c>
      <c r="I31" s="40" t="str">
        <f t="shared" si="1"/>
        <v/>
      </c>
      <c r="J31" s="24"/>
      <c r="K31" s="24"/>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1:40" s="16" customFormat="1" ht="10">
      <c r="A32" s="49">
        <f>A30</f>
        <v>0</v>
      </c>
      <c r="B32" s="63" t="str">
        <f t="shared" si="0"/>
        <v xml:space="preserve"> </v>
      </c>
      <c r="C32" s="64"/>
      <c r="D32" s="17"/>
      <c r="E32" s="17"/>
      <c r="F32" s="17"/>
      <c r="G32" s="17"/>
      <c r="H32" s="24" t="str">
        <f>IF(G32=""," ",INDEX(Vereine!$A$1:$B$994,IF(G32&lt;&gt;"",MATCH(G32,Vereine!$A$1:$A$993,0),),2))</f>
        <v xml:space="preserve"> </v>
      </c>
      <c r="I32" s="40" t="str">
        <f t="shared" si="1"/>
        <v/>
      </c>
      <c r="J32" s="24"/>
      <c r="K32" s="24"/>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spans="1:40" s="16" customFormat="1" ht="10">
      <c r="A33" s="49">
        <f>A30</f>
        <v>0</v>
      </c>
      <c r="B33" s="63" t="str">
        <f t="shared" si="0"/>
        <v xml:space="preserve"> </v>
      </c>
      <c r="C33" s="64"/>
      <c r="D33" s="17"/>
      <c r="E33" s="17"/>
      <c r="F33" s="17"/>
      <c r="G33" s="17"/>
      <c r="H33" s="24" t="str">
        <f>IF(G33=""," ",INDEX(Vereine!$A$1:$B$994,IF(G33&lt;&gt;"",MATCH(G33,Vereine!$A$1:$A$993,0),),2))</f>
        <v xml:space="preserve"> </v>
      </c>
      <c r="I33" s="40" t="str">
        <f t="shared" si="1"/>
        <v/>
      </c>
      <c r="J33" s="24"/>
      <c r="K33" s="24"/>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spans="1:40" s="25" customFormat="1" ht="10.5" thickBot="1">
      <c r="A34" s="53">
        <f>A30</f>
        <v>0</v>
      </c>
      <c r="B34" s="65" t="str">
        <f t="shared" si="0"/>
        <v xml:space="preserve"> </v>
      </c>
      <c r="C34" s="66" t="s">
        <v>49</v>
      </c>
      <c r="D34" s="28"/>
      <c r="E34" s="28"/>
      <c r="F34" s="28"/>
      <c r="G34" s="28"/>
      <c r="H34" s="29" t="str">
        <f>IF(G34=""," ",INDEX(Vereine!$A$1:$B$994,IF(G34&lt;&gt;"",MATCH(G34,Vereine!$A$1:$A$993,0),),2))</f>
        <v xml:space="preserve"> </v>
      </c>
      <c r="I34" s="41" t="str">
        <f t="shared" si="1"/>
        <v/>
      </c>
      <c r="J34" s="29"/>
      <c r="K34" s="29"/>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spans="1:40" s="16" customFormat="1" ht="10">
      <c r="A35" s="50"/>
      <c r="B35" s="59" t="str">
        <f t="shared" si="0"/>
        <v xml:space="preserve"> </v>
      </c>
      <c r="C35" s="60" t="str">
        <f>IF($A35=0," ",INDEX(Rennen_4,IF($A35&lt;&gt;"",MATCH($A35,Vierermit,0),),5))</f>
        <v xml:space="preserve"> </v>
      </c>
      <c r="D35" s="32"/>
      <c r="E35" s="32"/>
      <c r="F35" s="32"/>
      <c r="G35" s="17"/>
      <c r="H35" s="33" t="str">
        <f>IF(G35=""," ",INDEX(Vereine!$A$1:$B$994,IF(G35&lt;&gt;"",MATCH(G35,Vereine!$A$1:$A$993,0),),2))</f>
        <v xml:space="preserve"> </v>
      </c>
      <c r="I35" s="44" t="str">
        <f t="shared" si="1"/>
        <v/>
      </c>
      <c r="J35" s="33"/>
      <c r="K35" s="33"/>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spans="1:40" s="16" customFormat="1" ht="10">
      <c r="A36" s="49">
        <f>A35</f>
        <v>0</v>
      </c>
      <c r="B36" s="63" t="str">
        <f t="shared" si="0"/>
        <v xml:space="preserve"> </v>
      </c>
      <c r="C36" s="64"/>
      <c r="D36" s="17"/>
      <c r="E36" s="17"/>
      <c r="F36" s="17"/>
      <c r="G36" s="17"/>
      <c r="H36" s="24" t="str">
        <f>IF(G36=""," ",INDEX(Vereine!$A$1:$B$994,IF(G36&lt;&gt;"",MATCH(G36,Vereine!$A$1:$A$993,0),),2))</f>
        <v xml:space="preserve"> </v>
      </c>
      <c r="I36" s="40" t="str">
        <f t="shared" si="1"/>
        <v/>
      </c>
      <c r="J36" s="24"/>
      <c r="K36" s="24"/>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spans="1:40" s="16" customFormat="1" ht="10">
      <c r="A37" s="49">
        <f>A35</f>
        <v>0</v>
      </c>
      <c r="B37" s="63" t="str">
        <f t="shared" ref="B37:B54" si="2">IF($A37=0," ",INDEX(Rennen_4,IF($A37&lt;&gt;"",MATCH($A37,Vierermit,0),),4))</f>
        <v xml:space="preserve"> </v>
      </c>
      <c r="C37" s="64"/>
      <c r="D37" s="17"/>
      <c r="E37" s="17"/>
      <c r="F37" s="17"/>
      <c r="G37" s="17"/>
      <c r="H37" s="24" t="str">
        <f>IF(G37=""," ",INDEX(Vereine!$A$1:$B$994,IF(G37&lt;&gt;"",MATCH(G37,Vereine!$A$1:$A$993,0),),2))</f>
        <v xml:space="preserve"> </v>
      </c>
      <c r="I37" s="40" t="str">
        <f t="shared" ref="I37:I54" si="3">IF(F37&lt;&gt;"",VLOOKUP(F37,Alterklassen,2,0),"")</f>
        <v/>
      </c>
      <c r="J37" s="24"/>
      <c r="K37" s="24"/>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spans="1:40" s="16" customFormat="1" ht="10">
      <c r="A38" s="49">
        <f>A35</f>
        <v>0</v>
      </c>
      <c r="B38" s="63" t="str">
        <f t="shared" si="2"/>
        <v xml:space="preserve"> </v>
      </c>
      <c r="C38" s="64"/>
      <c r="D38" s="17"/>
      <c r="E38" s="17"/>
      <c r="F38" s="17"/>
      <c r="G38" s="17"/>
      <c r="H38" s="24" t="str">
        <f>IF(G38=""," ",INDEX(Vereine!$A$1:$B$994,IF(G38&lt;&gt;"",MATCH(G38,Vereine!$A$1:$A$993,0),),2))</f>
        <v xml:space="preserve"> </v>
      </c>
      <c r="I38" s="40" t="str">
        <f t="shared" si="3"/>
        <v/>
      </c>
      <c r="J38" s="24"/>
      <c r="K38" s="24"/>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spans="1:40" s="25" customFormat="1" ht="10.5" thickBot="1">
      <c r="A39" s="53">
        <f>A35</f>
        <v>0</v>
      </c>
      <c r="B39" s="65" t="str">
        <f t="shared" si="2"/>
        <v xml:space="preserve"> </v>
      </c>
      <c r="C39" s="66" t="s">
        <v>49</v>
      </c>
      <c r="D39" s="28"/>
      <c r="E39" s="28"/>
      <c r="F39" s="28"/>
      <c r="G39" s="28"/>
      <c r="H39" s="29" t="str">
        <f>IF(G39=""," ",INDEX(Vereine!$A$1:$B$994,IF(G39&lt;&gt;"",MATCH(G39,Vereine!$A$1:$A$993,0),),2))</f>
        <v xml:space="preserve"> </v>
      </c>
      <c r="I39" s="41" t="str">
        <f t="shared" si="3"/>
        <v/>
      </c>
      <c r="J39" s="29"/>
      <c r="K39" s="29"/>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spans="1:40" s="16" customFormat="1" ht="10">
      <c r="A40" s="50"/>
      <c r="B40" s="59" t="str">
        <f t="shared" si="2"/>
        <v xml:space="preserve"> </v>
      </c>
      <c r="C40" s="60" t="str">
        <f>IF($A40=0," ",INDEX(Rennen_4,IF($A40&lt;&gt;"",MATCH($A40,Vierermit,0),),5))</f>
        <v xml:space="preserve"> </v>
      </c>
      <c r="D40" s="32"/>
      <c r="E40" s="32"/>
      <c r="F40" s="32"/>
      <c r="G40" s="17"/>
      <c r="H40" s="33" t="str">
        <f>IF(G40=""," ",INDEX(Vereine!$A$1:$B$994,IF(G40&lt;&gt;"",MATCH(G40,Vereine!$A$1:$A$993,0),),2))</f>
        <v xml:space="preserve"> </v>
      </c>
      <c r="I40" s="44" t="str">
        <f t="shared" si="3"/>
        <v/>
      </c>
      <c r="J40" s="33"/>
      <c r="K40" s="33"/>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spans="1:40" s="16" customFormat="1" ht="10">
      <c r="A41" s="49">
        <f>A40</f>
        <v>0</v>
      </c>
      <c r="B41" s="63" t="str">
        <f t="shared" si="2"/>
        <v xml:space="preserve"> </v>
      </c>
      <c r="C41" s="64"/>
      <c r="D41" s="17"/>
      <c r="E41" s="17"/>
      <c r="F41" s="17"/>
      <c r="G41" s="17"/>
      <c r="H41" s="24" t="str">
        <f>IF(G41=""," ",INDEX(Vereine!$A$1:$B$994,IF(G41&lt;&gt;"",MATCH(G41,Vereine!$A$1:$A$993,0),),2))</f>
        <v xml:space="preserve"> </v>
      </c>
      <c r="I41" s="40" t="str">
        <f t="shared" si="3"/>
        <v/>
      </c>
      <c r="J41" s="24"/>
      <c r="K41" s="24"/>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row>
    <row r="42" spans="1:40" s="16" customFormat="1" ht="10">
      <c r="A42" s="49">
        <f>A40</f>
        <v>0</v>
      </c>
      <c r="B42" s="63" t="str">
        <f t="shared" si="2"/>
        <v xml:space="preserve"> </v>
      </c>
      <c r="C42" s="64"/>
      <c r="D42" s="17"/>
      <c r="E42" s="17"/>
      <c r="F42" s="17"/>
      <c r="G42" s="17"/>
      <c r="H42" s="24" t="str">
        <f>IF(G42=""," ",INDEX(Vereine!$A$1:$B$994,IF(G42&lt;&gt;"",MATCH(G42,Vereine!$A$1:$A$993,0),),2))</f>
        <v xml:space="preserve"> </v>
      </c>
      <c r="I42" s="40" t="str">
        <f t="shared" si="3"/>
        <v/>
      </c>
      <c r="J42" s="24"/>
      <c r="K42" s="24"/>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spans="1:40" s="16" customFormat="1" ht="10">
      <c r="A43" s="49">
        <f>A40</f>
        <v>0</v>
      </c>
      <c r="B43" s="63" t="str">
        <f t="shared" si="2"/>
        <v xml:space="preserve"> </v>
      </c>
      <c r="C43" s="64"/>
      <c r="D43" s="17"/>
      <c r="E43" s="17"/>
      <c r="F43" s="17"/>
      <c r="G43" s="17"/>
      <c r="H43" s="24" t="str">
        <f>IF(G43=""," ",INDEX(Vereine!$A$1:$B$994,IF(G43&lt;&gt;"",MATCH(G43,Vereine!$A$1:$A$993,0),),2))</f>
        <v xml:space="preserve"> </v>
      </c>
      <c r="I43" s="40" t="str">
        <f t="shared" si="3"/>
        <v/>
      </c>
      <c r="J43" s="24"/>
      <c r="K43" s="24"/>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spans="1:40" s="25" customFormat="1" ht="10.5" thickBot="1">
      <c r="A44" s="53">
        <f>A40</f>
        <v>0</v>
      </c>
      <c r="B44" s="65" t="str">
        <f t="shared" si="2"/>
        <v xml:space="preserve"> </v>
      </c>
      <c r="C44" s="66" t="s">
        <v>49</v>
      </c>
      <c r="D44" s="28"/>
      <c r="E44" s="28"/>
      <c r="F44" s="28"/>
      <c r="G44" s="28"/>
      <c r="H44" s="29" t="str">
        <f>IF(G44=""," ",INDEX(Vereine!$A$1:$B$994,IF(G44&lt;&gt;"",MATCH(G44,Vereine!$A$1:$A$993,0),),2))</f>
        <v xml:space="preserve"> </v>
      </c>
      <c r="I44" s="41" t="str">
        <f t="shared" si="3"/>
        <v/>
      </c>
      <c r="J44" s="29"/>
      <c r="K44" s="29"/>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spans="1:40" s="16" customFormat="1" ht="10">
      <c r="A45" s="50"/>
      <c r="B45" s="59" t="str">
        <f t="shared" si="2"/>
        <v xml:space="preserve"> </v>
      </c>
      <c r="C45" s="60" t="str">
        <f>IF($A45=0," ",INDEX(Rennen_4,IF($A45&lt;&gt;"",MATCH($A45,Vierermit,0),),5))</f>
        <v xml:space="preserve"> </v>
      </c>
      <c r="D45" s="32"/>
      <c r="E45" s="32"/>
      <c r="F45" s="32"/>
      <c r="G45" s="17"/>
      <c r="H45" s="33" t="str">
        <f>IF(G45=""," ",INDEX(Vereine!$A$1:$B$994,IF(G45&lt;&gt;"",MATCH(G45,Vereine!$A$1:$A$993,0),),2))</f>
        <v xml:space="preserve"> </v>
      </c>
      <c r="I45" s="44" t="str">
        <f t="shared" si="3"/>
        <v/>
      </c>
      <c r="J45" s="33"/>
      <c r="K45" s="33"/>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spans="1:40" s="16" customFormat="1" ht="10">
      <c r="A46" s="49">
        <f>A45</f>
        <v>0</v>
      </c>
      <c r="B46" s="63" t="str">
        <f t="shared" si="2"/>
        <v xml:space="preserve"> </v>
      </c>
      <c r="C46" s="64"/>
      <c r="D46" s="17"/>
      <c r="E46" s="17"/>
      <c r="F46" s="17"/>
      <c r="G46" s="17"/>
      <c r="H46" s="24" t="str">
        <f>IF(G46=""," ",INDEX(Vereine!$A$1:$B$994,IF(G46&lt;&gt;"",MATCH(G46,Vereine!$A$1:$A$993,0),),2))</f>
        <v xml:space="preserve"> </v>
      </c>
      <c r="I46" s="40" t="str">
        <f t="shared" si="3"/>
        <v/>
      </c>
      <c r="J46" s="24"/>
      <c r="K46" s="24"/>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spans="1:40" s="16" customFormat="1" ht="10">
      <c r="A47" s="49">
        <f>A45</f>
        <v>0</v>
      </c>
      <c r="B47" s="63" t="str">
        <f t="shared" si="2"/>
        <v xml:space="preserve"> </v>
      </c>
      <c r="C47" s="64"/>
      <c r="D47" s="17"/>
      <c r="E47" s="17"/>
      <c r="F47" s="17"/>
      <c r="G47" s="17"/>
      <c r="H47" s="24" t="str">
        <f>IF(G47=""," ",INDEX(Vereine!$A$1:$B$994,IF(G47&lt;&gt;"",MATCH(G47,Vereine!$A$1:$A$993,0),),2))</f>
        <v xml:space="preserve"> </v>
      </c>
      <c r="I47" s="40" t="str">
        <f t="shared" si="3"/>
        <v/>
      </c>
      <c r="J47" s="24"/>
      <c r="K47" s="24"/>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spans="1:40" s="16" customFormat="1" ht="10">
      <c r="A48" s="49">
        <f>A45</f>
        <v>0</v>
      </c>
      <c r="B48" s="63" t="str">
        <f t="shared" si="2"/>
        <v xml:space="preserve"> </v>
      </c>
      <c r="C48" s="64"/>
      <c r="D48" s="17"/>
      <c r="E48" s="17"/>
      <c r="F48" s="17"/>
      <c r="G48" s="17"/>
      <c r="H48" s="24" t="str">
        <f>IF(G48=""," ",INDEX(Vereine!$A$1:$B$994,IF(G48&lt;&gt;"",MATCH(G48,Vereine!$A$1:$A$993,0),),2))</f>
        <v xml:space="preserve"> </v>
      </c>
      <c r="I48" s="40" t="str">
        <f t="shared" si="3"/>
        <v/>
      </c>
      <c r="J48" s="24"/>
      <c r="K48" s="24"/>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spans="1:40" s="25" customFormat="1" ht="10.5" thickBot="1">
      <c r="A49" s="53">
        <f>A45</f>
        <v>0</v>
      </c>
      <c r="B49" s="65" t="str">
        <f t="shared" si="2"/>
        <v xml:space="preserve"> </v>
      </c>
      <c r="C49" s="66" t="s">
        <v>49</v>
      </c>
      <c r="D49" s="28"/>
      <c r="E49" s="28"/>
      <c r="F49" s="28"/>
      <c r="G49" s="28"/>
      <c r="H49" s="29" t="e">
        <f>IF(#REF!=""," ",INDEX(Vereine!$A$1:$B$994,IF(#REF!&lt;&gt;"",MATCH(#REF!,Vereine!$A$1:$A$993,0),),2))</f>
        <v>#REF!</v>
      </c>
      <c r="I49" s="41" t="str">
        <f t="shared" si="3"/>
        <v/>
      </c>
      <c r="J49" s="29"/>
      <c r="K49" s="29"/>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spans="1:40" s="16" customFormat="1" ht="10">
      <c r="A50" s="50"/>
      <c r="B50" s="59" t="str">
        <f t="shared" si="2"/>
        <v xml:space="preserve"> </v>
      </c>
      <c r="C50" s="60" t="str">
        <f>IF($A50=0," ",INDEX(Rennen_4,IF($A50&lt;&gt;"",MATCH($A50,Vierermit,0),),5))</f>
        <v xml:space="preserve"> </v>
      </c>
      <c r="D50" s="32"/>
      <c r="E50" s="32"/>
      <c r="F50" s="32"/>
      <c r="G50" s="17"/>
      <c r="H50" s="33" t="str">
        <f>IF(G49=""," ",INDEX(Vereine!$A$1:$B$994,IF(G49&lt;&gt;"",MATCH(G49,Vereine!$A$1:$A$993,0),),2))</f>
        <v xml:space="preserve"> </v>
      </c>
      <c r="I50" s="44" t="str">
        <f t="shared" si="3"/>
        <v/>
      </c>
      <c r="J50" s="33"/>
      <c r="K50" s="33"/>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spans="1:40" s="16" customFormat="1" ht="10">
      <c r="A51" s="49">
        <f>A50</f>
        <v>0</v>
      </c>
      <c r="B51" s="63" t="str">
        <f t="shared" si="2"/>
        <v xml:space="preserve"> </v>
      </c>
      <c r="C51" s="64"/>
      <c r="D51" s="17"/>
      <c r="E51" s="17"/>
      <c r="F51" s="17"/>
      <c r="G51" s="17"/>
      <c r="H51" s="24" t="str">
        <f>IF(G50=""," ",INDEX(Vereine!$A$1:$B$994,IF(G50&lt;&gt;"",MATCH(G50,Vereine!$A$1:$A$993,0),),2))</f>
        <v xml:space="preserve"> </v>
      </c>
      <c r="I51" s="40" t="str">
        <f t="shared" si="3"/>
        <v/>
      </c>
      <c r="J51" s="24"/>
      <c r="K51" s="24"/>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spans="1:40" s="16" customFormat="1" ht="10">
      <c r="A52" s="49">
        <f>A50</f>
        <v>0</v>
      </c>
      <c r="B52" s="63" t="str">
        <f t="shared" si="2"/>
        <v xml:space="preserve"> </v>
      </c>
      <c r="C52" s="64"/>
      <c r="D52" s="17"/>
      <c r="E52" s="17"/>
      <c r="F52" s="17"/>
      <c r="G52" s="17"/>
      <c r="H52" s="24" t="str">
        <f>IF(G51=""," ",INDEX(Vereine!$A$1:$B$994,IF(G51&lt;&gt;"",MATCH(G51,Vereine!$A$1:$A$993,0),),2))</f>
        <v xml:space="preserve"> </v>
      </c>
      <c r="I52" s="40" t="str">
        <f t="shared" si="3"/>
        <v/>
      </c>
      <c r="J52" s="24"/>
      <c r="K52" s="24"/>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spans="1:40" s="16" customFormat="1" ht="10">
      <c r="A53" s="49">
        <f>A50</f>
        <v>0</v>
      </c>
      <c r="B53" s="63" t="str">
        <f t="shared" si="2"/>
        <v xml:space="preserve"> </v>
      </c>
      <c r="C53" s="64"/>
      <c r="D53" s="17"/>
      <c r="E53" s="17"/>
      <c r="F53" s="17"/>
      <c r="G53" s="17"/>
      <c r="H53" s="24" t="str">
        <f>IF(G52=""," ",INDEX(Vereine!$A$1:$B$994,IF(G52&lt;&gt;"",MATCH(G52,Vereine!$A$1:$A$993,0),),2))</f>
        <v xml:space="preserve"> </v>
      </c>
      <c r="I53" s="40" t="str">
        <f t="shared" si="3"/>
        <v/>
      </c>
      <c r="J53" s="24"/>
      <c r="K53" s="24"/>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spans="1:40" s="25" customFormat="1" ht="10.5" thickBot="1">
      <c r="A54" s="51">
        <f>A50</f>
        <v>0</v>
      </c>
      <c r="B54" s="65" t="str">
        <f t="shared" si="2"/>
        <v xml:space="preserve"> </v>
      </c>
      <c r="C54" s="66" t="s">
        <v>49</v>
      </c>
      <c r="D54" s="17"/>
      <c r="E54" s="17"/>
      <c r="F54" s="17"/>
      <c r="G54" s="28"/>
      <c r="H54" s="24" t="str">
        <f>IF(G53=""," ",INDEX(Vereine!$A$1:$B$994,IF(G53&lt;&gt;"",MATCH(G53,Vereine!$A$1:$A$993,0),),2))</f>
        <v xml:space="preserve"> </v>
      </c>
      <c r="I54" s="41" t="str">
        <f t="shared" si="3"/>
        <v/>
      </c>
      <c r="J54" s="24"/>
      <c r="K54" s="24"/>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sheetData>
  <sheetProtection password="DB2F" sheet="1" selectLockedCells="1"/>
  <dataValidations count="3">
    <dataValidation type="list" allowBlank="1" showInputMessage="1" showErrorMessage="1" sqref="A50 A45 A40 A35 A30 A25 A20 A15 A10 A5">
      <formula1>Vierermit</formula1>
    </dataValidation>
    <dataValidation type="list" showInputMessage="1" showErrorMessage="1" errorTitle="Falscher Jahrgang!" error="Bitte geben Sie einen gültigen vierstelligen Jahrgang ein." sqref="F5:F54">
      <formula1>Jahrgang</formula1>
    </dataValidation>
    <dataValidation type="list" showInputMessage="1" showErrorMessage="1" errorTitle="Schule nicht vorhanden!" error="Bitte wählen Sie aus der Liste._x000a_Falls Ihre Schule dort nicht auftaucht, senden Sie eine Mail an michael@regattasprecher.de" sqref="G5:G54">
      <formula1>Vereinsname</formula1>
    </dataValidation>
  </dataValidations>
  <pageMargins left="0.23622047244094491" right="0.23622047244094491" top="0.41" bottom="0.41" header="0.31496062992125984" footer="0.31496062992125984"/>
  <pageSetup paperSize="9" scale="28" fitToHeight="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C000"/>
    <pageSetUpPr fitToPage="1"/>
  </sheetPr>
  <dimension ref="A1:AJ58"/>
  <sheetViews>
    <sheetView showGridLines="0" zoomScaleNormal="100" zoomScaleSheetLayoutView="100" workbookViewId="0">
      <selection activeCell="A5" sqref="A5"/>
    </sheetView>
  </sheetViews>
  <sheetFormatPr baseColWidth="10" defaultColWidth="11.54296875" defaultRowHeight="12.5"/>
  <cols>
    <col min="1" max="1" width="35.7265625" style="6" customWidth="1"/>
    <col min="2" max="3" width="9.7265625" style="13" customWidth="1"/>
    <col min="4" max="5" width="15.7265625" style="14" customWidth="1"/>
    <col min="6" max="6" width="9.7265625" style="14" customWidth="1"/>
    <col min="7" max="7" width="38" style="6" customWidth="1"/>
    <col min="8" max="9" width="13.7265625" style="6" customWidth="1"/>
    <col min="10" max="10" width="16" style="6" customWidth="1"/>
    <col min="11" max="11" width="15.7265625" style="6" customWidth="1"/>
    <col min="12" max="12" width="12.54296875" style="14" customWidth="1"/>
    <col min="13" max="36" width="11.54296875" style="14" customWidth="1"/>
    <col min="37" max="46" width="11.54296875" style="6" customWidth="1"/>
    <col min="47" max="16384" width="11.54296875" style="6"/>
  </cols>
  <sheetData>
    <row r="1" spans="1:36" ht="15.5">
      <c r="A1" s="4" t="s">
        <v>57</v>
      </c>
    </row>
    <row r="3" spans="1:36" s="18" customFormat="1" ht="23">
      <c r="A3" s="18" t="s">
        <v>48</v>
      </c>
      <c r="B3" s="19" t="s">
        <v>563</v>
      </c>
      <c r="C3" s="19" t="s">
        <v>5</v>
      </c>
      <c r="D3" s="18" t="s">
        <v>10</v>
      </c>
      <c r="E3" s="18" t="s">
        <v>11</v>
      </c>
      <c r="F3" s="18" t="s">
        <v>6</v>
      </c>
      <c r="G3" s="18" t="s">
        <v>71</v>
      </c>
      <c r="H3" s="30" t="s">
        <v>72</v>
      </c>
      <c r="I3" s="30" t="s">
        <v>63</v>
      </c>
      <c r="J3" s="30" t="s">
        <v>46</v>
      </c>
      <c r="K3" s="30" t="s">
        <v>47</v>
      </c>
      <c r="L3" s="20"/>
    </row>
    <row r="4" spans="1:36" s="48" customFormat="1" ht="81" thickBot="1">
      <c r="A4" s="46" t="s">
        <v>51</v>
      </c>
      <c r="B4" s="46" t="s">
        <v>52</v>
      </c>
      <c r="C4" s="46" t="s">
        <v>52</v>
      </c>
      <c r="D4" s="46" t="s">
        <v>10</v>
      </c>
      <c r="E4" s="46" t="s">
        <v>11</v>
      </c>
      <c r="F4" s="46" t="s">
        <v>608</v>
      </c>
      <c r="G4" s="46" t="s">
        <v>609</v>
      </c>
      <c r="H4" s="46" t="s">
        <v>53</v>
      </c>
      <c r="I4" s="46" t="s">
        <v>53</v>
      </c>
      <c r="J4" s="46" t="s">
        <v>54</v>
      </c>
      <c r="K4" s="46" t="s">
        <v>54</v>
      </c>
      <c r="L4" s="47"/>
    </row>
    <row r="5" spans="1:36" s="16" customFormat="1" ht="10">
      <c r="A5" s="31"/>
      <c r="B5" s="59" t="str">
        <f t="shared" ref="B5:B36" si="0">IF($A5=0," ",INDEX(Rennen_8,IF($A5&lt;&gt;"",MATCH($A5,Achter,0),),4))</f>
        <v xml:space="preserve"> </v>
      </c>
      <c r="C5" s="60" t="str">
        <f>IF($A5=0," ",INDEX(Rennen_8,IF($A5&lt;&gt;"",MATCH($A5,Achter,0),),5))</f>
        <v xml:space="preserve"> </v>
      </c>
      <c r="D5" s="32"/>
      <c r="E5" s="32"/>
      <c r="F5" s="32"/>
      <c r="G5" s="83"/>
      <c r="H5" s="33" t="str">
        <f>IF(G5=""," ",INDEX(Vereine!$A$1:$B$994,IF(G5&lt;&gt;"",MATCH(G5,Vereine!$A$1:$A$993,0),),2))</f>
        <v xml:space="preserve"> </v>
      </c>
      <c r="I5" s="44" t="str">
        <f t="shared" ref="I5:I36" si="1">IF(F5&lt;&gt;"",VLOOKUP(F5,Alterklassen,2,0),"")</f>
        <v/>
      </c>
      <c r="J5" s="33"/>
      <c r="K5" s="34"/>
      <c r="L5" s="15"/>
      <c r="M5" s="15"/>
      <c r="N5" s="15"/>
      <c r="O5" s="15"/>
      <c r="P5" s="15"/>
      <c r="Q5" s="15"/>
      <c r="R5" s="15"/>
      <c r="S5" s="15"/>
      <c r="T5" s="15"/>
      <c r="U5" s="15"/>
      <c r="V5" s="15"/>
      <c r="W5" s="15"/>
      <c r="X5" s="15"/>
      <c r="Y5" s="15"/>
      <c r="Z5" s="15"/>
      <c r="AA5" s="15"/>
      <c r="AB5" s="15"/>
      <c r="AC5" s="15"/>
      <c r="AD5" s="15"/>
      <c r="AE5" s="15"/>
      <c r="AF5" s="15"/>
      <c r="AG5" s="15"/>
      <c r="AH5" s="15"/>
      <c r="AI5" s="15"/>
      <c r="AJ5" s="15"/>
    </row>
    <row r="6" spans="1:36" s="16" customFormat="1" ht="10">
      <c r="A6" s="35">
        <f>A5</f>
        <v>0</v>
      </c>
      <c r="B6" s="67" t="str">
        <f t="shared" si="0"/>
        <v xml:space="preserve"> </v>
      </c>
      <c r="C6" s="64"/>
      <c r="D6" s="17"/>
      <c r="E6" s="17"/>
      <c r="F6" s="17"/>
      <c r="G6" s="17"/>
      <c r="H6" s="24" t="str">
        <f>IF(G6=""," ",INDEX(Vereine!$A$1:$B$994,IF(G6&lt;&gt;"",MATCH(G6,Vereine!$A$1:$A$993,0),),2))</f>
        <v xml:space="preserve"> </v>
      </c>
      <c r="I6" s="40" t="str">
        <f t="shared" si="1"/>
        <v/>
      </c>
      <c r="J6" s="24"/>
      <c r="K6" s="36"/>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s="16" customFormat="1" ht="10">
      <c r="A7" s="35">
        <f>A5</f>
        <v>0</v>
      </c>
      <c r="B7" s="67" t="str">
        <f t="shared" si="0"/>
        <v xml:space="preserve"> </v>
      </c>
      <c r="C7" s="64"/>
      <c r="D7" s="17"/>
      <c r="E7" s="17"/>
      <c r="F7" s="17"/>
      <c r="G7" s="17"/>
      <c r="H7" s="24" t="str">
        <f>IF(G7=""," ",INDEX(Vereine!$A$1:$B$994,IF(G7&lt;&gt;"",MATCH(G7,Vereine!$A$1:$A$993,0),),2))</f>
        <v xml:space="preserve"> </v>
      </c>
      <c r="I7" s="40" t="str">
        <f t="shared" si="1"/>
        <v/>
      </c>
      <c r="J7" s="24"/>
      <c r="K7" s="36"/>
      <c r="L7" s="15"/>
      <c r="M7" s="15"/>
      <c r="N7" s="15"/>
      <c r="O7" s="15"/>
      <c r="P7" s="15"/>
      <c r="Q7" s="15"/>
      <c r="R7" s="15"/>
      <c r="S7" s="15"/>
      <c r="T7" s="15"/>
      <c r="U7" s="15"/>
      <c r="V7" s="15"/>
      <c r="W7" s="15"/>
      <c r="X7" s="15"/>
      <c r="Y7" s="15"/>
      <c r="Z7" s="15"/>
      <c r="AA7" s="15"/>
      <c r="AB7" s="15"/>
      <c r="AC7" s="15"/>
      <c r="AD7" s="15"/>
      <c r="AE7" s="15"/>
      <c r="AF7" s="15"/>
      <c r="AG7" s="15"/>
      <c r="AH7" s="15"/>
      <c r="AI7" s="15"/>
      <c r="AJ7" s="15"/>
    </row>
    <row r="8" spans="1:36" s="16" customFormat="1" ht="10">
      <c r="A8" s="35">
        <f>A5</f>
        <v>0</v>
      </c>
      <c r="B8" s="67" t="str">
        <f t="shared" si="0"/>
        <v xml:space="preserve"> </v>
      </c>
      <c r="C8" s="64"/>
      <c r="D8" s="17"/>
      <c r="E8" s="17"/>
      <c r="F8" s="17"/>
      <c r="G8" s="17"/>
      <c r="H8" s="24" t="str">
        <f>IF(G8=""," ",INDEX(Vereine!$A$1:$B$994,IF(G8&lt;&gt;"",MATCH(G8,Vereine!$A$1:$A$993,0),),2))</f>
        <v xml:space="preserve"> </v>
      </c>
      <c r="I8" s="40" t="str">
        <f t="shared" si="1"/>
        <v/>
      </c>
      <c r="J8" s="24"/>
      <c r="K8" s="36"/>
      <c r="L8" s="15"/>
      <c r="M8" s="15"/>
      <c r="N8" s="15"/>
      <c r="O8" s="15"/>
      <c r="P8" s="15"/>
      <c r="Q8" s="15"/>
      <c r="R8" s="15"/>
      <c r="S8" s="15"/>
      <c r="T8" s="15"/>
      <c r="U8" s="15"/>
      <c r="V8" s="15"/>
      <c r="W8" s="15"/>
      <c r="X8" s="15"/>
      <c r="Y8" s="15"/>
      <c r="Z8" s="15"/>
      <c r="AA8" s="15"/>
      <c r="AB8" s="15"/>
      <c r="AC8" s="15"/>
      <c r="AD8" s="15"/>
      <c r="AE8" s="15"/>
      <c r="AF8" s="15"/>
      <c r="AG8" s="15"/>
      <c r="AH8" s="15"/>
      <c r="AI8" s="15"/>
      <c r="AJ8" s="15"/>
    </row>
    <row r="9" spans="1:36" s="16" customFormat="1" ht="10">
      <c r="A9" s="35">
        <f>A5</f>
        <v>0</v>
      </c>
      <c r="B9" s="67" t="str">
        <f t="shared" si="0"/>
        <v xml:space="preserve"> </v>
      </c>
      <c r="C9" s="64"/>
      <c r="D9" s="17"/>
      <c r="E9" s="17"/>
      <c r="F9" s="17"/>
      <c r="G9" s="17"/>
      <c r="H9" s="24" t="str">
        <f>IF(G9=""," ",INDEX(Vereine!$A$1:$B$994,IF(G9&lt;&gt;"",MATCH(G9,Vereine!$A$1:$A$993,0),),2))</f>
        <v xml:space="preserve"> </v>
      </c>
      <c r="I9" s="40" t="str">
        <f t="shared" si="1"/>
        <v/>
      </c>
      <c r="J9" s="24"/>
      <c r="K9" s="36"/>
      <c r="L9" s="15"/>
      <c r="M9" s="15"/>
      <c r="N9" s="15"/>
      <c r="O9" s="15"/>
      <c r="P9" s="15"/>
      <c r="Q9" s="15"/>
      <c r="R9" s="15"/>
      <c r="S9" s="15"/>
      <c r="T9" s="15"/>
      <c r="U9" s="15"/>
      <c r="V9" s="15"/>
      <c r="W9" s="15"/>
      <c r="X9" s="15"/>
      <c r="Y9" s="15"/>
      <c r="Z9" s="15"/>
      <c r="AA9" s="15"/>
      <c r="AB9" s="15"/>
      <c r="AC9" s="15"/>
      <c r="AD9" s="15"/>
      <c r="AE9" s="15"/>
      <c r="AF9" s="15"/>
      <c r="AG9" s="15"/>
      <c r="AH9" s="15"/>
      <c r="AI9" s="15"/>
      <c r="AJ9" s="15"/>
    </row>
    <row r="10" spans="1:36" s="16" customFormat="1" ht="10">
      <c r="A10" s="35">
        <f>A5</f>
        <v>0</v>
      </c>
      <c r="B10" s="67" t="str">
        <f t="shared" si="0"/>
        <v xml:space="preserve"> </v>
      </c>
      <c r="C10" s="64"/>
      <c r="D10" s="17"/>
      <c r="E10" s="17"/>
      <c r="F10" s="17"/>
      <c r="G10" s="17"/>
      <c r="H10" s="24" t="str">
        <f>IF(G10=""," ",INDEX(Vereine!$A$1:$B$994,IF(G10&lt;&gt;"",MATCH(G10,Vereine!$A$1:$A$993,0),),2))</f>
        <v xml:space="preserve"> </v>
      </c>
      <c r="I10" s="40" t="str">
        <f t="shared" si="1"/>
        <v/>
      </c>
      <c r="J10" s="24"/>
      <c r="K10" s="36"/>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row>
    <row r="11" spans="1:36" s="16" customFormat="1" ht="10">
      <c r="A11" s="35">
        <f>A5</f>
        <v>0</v>
      </c>
      <c r="B11" s="67" t="str">
        <f t="shared" si="0"/>
        <v xml:space="preserve"> </v>
      </c>
      <c r="C11" s="64"/>
      <c r="D11" s="17"/>
      <c r="E11" s="17"/>
      <c r="F11" s="17"/>
      <c r="G11" s="17"/>
      <c r="H11" s="24" t="str">
        <f>IF(G11=""," ",INDEX(Vereine!$A$1:$B$994,IF(G11&lt;&gt;"",MATCH(G11,Vereine!$A$1:$A$993,0),),2))</f>
        <v xml:space="preserve"> </v>
      </c>
      <c r="I11" s="40" t="str">
        <f t="shared" si="1"/>
        <v/>
      </c>
      <c r="J11" s="24"/>
      <c r="K11" s="36"/>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row>
    <row r="12" spans="1:36" s="16" customFormat="1" ht="10">
      <c r="A12" s="35">
        <f>A5</f>
        <v>0</v>
      </c>
      <c r="B12" s="67" t="str">
        <f t="shared" si="0"/>
        <v xml:space="preserve"> </v>
      </c>
      <c r="C12" s="64"/>
      <c r="D12" s="17"/>
      <c r="E12" s="17"/>
      <c r="F12" s="17"/>
      <c r="G12" s="17"/>
      <c r="H12" s="24" t="str">
        <f>IF(G12=""," ",INDEX(Vereine!$A$1:$B$994,IF(G12&lt;&gt;"",MATCH(G12,Vereine!$A$1:$A$993,0),),2))</f>
        <v xml:space="preserve"> </v>
      </c>
      <c r="I12" s="40" t="str">
        <f t="shared" si="1"/>
        <v/>
      </c>
      <c r="J12" s="24"/>
      <c r="K12" s="36"/>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row>
    <row r="13" spans="1:36" s="25" customFormat="1" ht="10.5" thickBot="1">
      <c r="A13" s="37">
        <f>A5</f>
        <v>0</v>
      </c>
      <c r="B13" s="68" t="str">
        <f t="shared" si="0"/>
        <v xml:space="preserve"> </v>
      </c>
      <c r="C13" s="66" t="s">
        <v>49</v>
      </c>
      <c r="D13" s="28"/>
      <c r="E13" s="28"/>
      <c r="F13" s="28"/>
      <c r="G13" s="28"/>
      <c r="H13" s="29" t="str">
        <f>IF(G13=""," ",INDEX(Vereine!$A$1:$B$994,IF(G13&lt;&gt;"",MATCH(G13,Vereine!$A$1:$A$993,0),),2))</f>
        <v xml:space="preserve"> </v>
      </c>
      <c r="I13" s="41" t="str">
        <f t="shared" si="1"/>
        <v/>
      </c>
      <c r="J13" s="29"/>
      <c r="K13" s="38"/>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row>
    <row r="14" spans="1:36" s="16" customFormat="1" ht="10">
      <c r="A14" s="31"/>
      <c r="B14" s="59" t="str">
        <f t="shared" si="0"/>
        <v xml:space="preserve"> </v>
      </c>
      <c r="C14" s="60" t="str">
        <f>IF($A14=0," ",INDEX(Rennen_8,IF($A14&lt;&gt;"",MATCH($A14,Achter,0),),5))</f>
        <v xml:space="preserve"> </v>
      </c>
      <c r="D14" s="32"/>
      <c r="E14" s="32"/>
      <c r="F14" s="32"/>
      <c r="G14" s="83"/>
      <c r="H14" s="33" t="str">
        <f>IF(G14=""," ",INDEX(Vereine!$A$1:$B$994,IF(G14&lt;&gt;"",MATCH(G14,Vereine!$A$1:$A$993,0),),2))</f>
        <v xml:space="preserve"> </v>
      </c>
      <c r="I14" s="44" t="str">
        <f t="shared" si="1"/>
        <v/>
      </c>
      <c r="J14" s="33"/>
      <c r="K14" s="34"/>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row>
    <row r="15" spans="1:36" s="16" customFormat="1" ht="10">
      <c r="A15" s="35">
        <f>A14</f>
        <v>0</v>
      </c>
      <c r="B15" s="67" t="str">
        <f t="shared" si="0"/>
        <v xml:space="preserve"> </v>
      </c>
      <c r="C15" s="64"/>
      <c r="D15" s="17"/>
      <c r="E15" s="17"/>
      <c r="F15" s="17"/>
      <c r="G15" s="17"/>
      <c r="H15" s="24" t="str">
        <f>IF(G15=""," ",INDEX(Vereine!$A$1:$B$994,IF(G15&lt;&gt;"",MATCH(G15,Vereine!$A$1:$A$993,0),),2))</f>
        <v xml:space="preserve"> </v>
      </c>
      <c r="I15" s="40" t="str">
        <f t="shared" si="1"/>
        <v/>
      </c>
      <c r="J15" s="24"/>
      <c r="K15" s="36"/>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row>
    <row r="16" spans="1:36" s="16" customFormat="1" ht="10">
      <c r="A16" s="35">
        <f>A14</f>
        <v>0</v>
      </c>
      <c r="B16" s="67" t="str">
        <f t="shared" si="0"/>
        <v xml:space="preserve"> </v>
      </c>
      <c r="C16" s="64"/>
      <c r="D16" s="17"/>
      <c r="E16" s="17"/>
      <c r="F16" s="17"/>
      <c r="G16" s="17"/>
      <c r="H16" s="24" t="str">
        <f>IF(G16=""," ",INDEX(Vereine!$A$1:$B$994,IF(G16&lt;&gt;"",MATCH(G16,Vereine!$A$1:$A$993,0),),2))</f>
        <v xml:space="preserve"> </v>
      </c>
      <c r="I16" s="40" t="str">
        <f t="shared" si="1"/>
        <v/>
      </c>
      <c r="J16" s="24"/>
      <c r="K16" s="36"/>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row>
    <row r="17" spans="1:36" s="16" customFormat="1" ht="10">
      <c r="A17" s="35">
        <f>A14</f>
        <v>0</v>
      </c>
      <c r="B17" s="67" t="str">
        <f t="shared" si="0"/>
        <v xml:space="preserve"> </v>
      </c>
      <c r="C17" s="64"/>
      <c r="D17" s="17"/>
      <c r="E17" s="17"/>
      <c r="F17" s="17"/>
      <c r="G17" s="17"/>
      <c r="H17" s="24" t="str">
        <f>IF(G17=""," ",INDEX(Vereine!$A$1:$B$994,IF(G17&lt;&gt;"",MATCH(G17,Vereine!$A$1:$A$993,0),),2))</f>
        <v xml:space="preserve"> </v>
      </c>
      <c r="I17" s="40" t="str">
        <f t="shared" si="1"/>
        <v/>
      </c>
      <c r="J17" s="24"/>
      <c r="K17" s="36"/>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1:36" s="16" customFormat="1" ht="10">
      <c r="A18" s="35">
        <f>A14</f>
        <v>0</v>
      </c>
      <c r="B18" s="67" t="str">
        <f t="shared" si="0"/>
        <v xml:space="preserve"> </v>
      </c>
      <c r="C18" s="64"/>
      <c r="D18" s="17"/>
      <c r="E18" s="17"/>
      <c r="F18" s="17"/>
      <c r="G18" s="17"/>
      <c r="H18" s="24" t="str">
        <f>IF(G18=""," ",INDEX(Vereine!$A$1:$B$994,IF(G18&lt;&gt;"",MATCH(G18,Vereine!$A$1:$A$993,0),),2))</f>
        <v xml:space="preserve"> </v>
      </c>
      <c r="I18" s="40" t="str">
        <f t="shared" si="1"/>
        <v/>
      </c>
      <c r="J18" s="24"/>
      <c r="K18" s="36"/>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row>
    <row r="19" spans="1:36" s="16" customFormat="1" ht="10">
      <c r="A19" s="35">
        <f>A14</f>
        <v>0</v>
      </c>
      <c r="B19" s="67" t="str">
        <f t="shared" si="0"/>
        <v xml:space="preserve"> </v>
      </c>
      <c r="C19" s="64"/>
      <c r="D19" s="17"/>
      <c r="E19" s="17"/>
      <c r="F19" s="17"/>
      <c r="G19" s="17"/>
      <c r="H19" s="24" t="str">
        <f>IF(G19=""," ",INDEX(Vereine!$A$1:$B$994,IF(G19&lt;&gt;"",MATCH(G19,Vereine!$A$1:$A$993,0),),2))</f>
        <v xml:space="preserve"> </v>
      </c>
      <c r="I19" s="40" t="str">
        <f t="shared" si="1"/>
        <v/>
      </c>
      <c r="J19" s="24"/>
      <c r="K19" s="36"/>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row>
    <row r="20" spans="1:36" s="16" customFormat="1" ht="10">
      <c r="A20" s="35">
        <f>A14</f>
        <v>0</v>
      </c>
      <c r="B20" s="67" t="str">
        <f t="shared" si="0"/>
        <v xml:space="preserve"> </v>
      </c>
      <c r="C20" s="64"/>
      <c r="D20" s="17"/>
      <c r="E20" s="17"/>
      <c r="F20" s="17"/>
      <c r="G20" s="17"/>
      <c r="H20" s="24" t="str">
        <f>IF(G20=""," ",INDEX(Vereine!$A$1:$B$994,IF(G20&lt;&gt;"",MATCH(G20,Vereine!$A$1:$A$993,0),),2))</f>
        <v xml:space="preserve"> </v>
      </c>
      <c r="I20" s="40" t="str">
        <f t="shared" si="1"/>
        <v/>
      </c>
      <c r="J20" s="24"/>
      <c r="K20" s="36"/>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row>
    <row r="21" spans="1:36" s="16" customFormat="1" ht="10">
      <c r="A21" s="35">
        <f>A14</f>
        <v>0</v>
      </c>
      <c r="B21" s="67" t="str">
        <f t="shared" si="0"/>
        <v xml:space="preserve"> </v>
      </c>
      <c r="C21" s="64"/>
      <c r="D21" s="17"/>
      <c r="E21" s="17"/>
      <c r="F21" s="17"/>
      <c r="G21" s="17"/>
      <c r="H21" s="24" t="str">
        <f>IF(G21=""," ",INDEX(Vereine!$A$1:$B$994,IF(G21&lt;&gt;"",MATCH(G21,Vereine!$A$1:$A$993,0),),2))</f>
        <v xml:space="preserve"> </v>
      </c>
      <c r="I21" s="40" t="str">
        <f t="shared" si="1"/>
        <v/>
      </c>
      <c r="J21" s="24"/>
      <c r="K21" s="36"/>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row>
    <row r="22" spans="1:36" s="25" customFormat="1" ht="10.5" thickBot="1">
      <c r="A22" s="37">
        <f>A14</f>
        <v>0</v>
      </c>
      <c r="B22" s="68" t="str">
        <f t="shared" si="0"/>
        <v xml:space="preserve"> </v>
      </c>
      <c r="C22" s="66" t="s">
        <v>49</v>
      </c>
      <c r="D22" s="28"/>
      <c r="E22" s="28"/>
      <c r="F22" s="28"/>
      <c r="G22" s="28"/>
      <c r="H22" s="29" t="str">
        <f>IF(G22=""," ",INDEX(Vereine!$A$1:$B$994,IF(G22&lt;&gt;"",MATCH(G22,Vereine!$A$1:$A$993,0),),2))</f>
        <v xml:space="preserve"> </v>
      </c>
      <c r="I22" s="41" t="str">
        <f t="shared" si="1"/>
        <v/>
      </c>
      <c r="J22" s="29"/>
      <c r="K22" s="38"/>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36" s="16" customFormat="1" ht="10">
      <c r="A23" s="31"/>
      <c r="B23" s="59" t="str">
        <f t="shared" si="0"/>
        <v xml:space="preserve"> </v>
      </c>
      <c r="C23" s="60" t="str">
        <f>IF($A23=0," ",INDEX(Rennen_8,IF($A23&lt;&gt;"",MATCH($A23,Achter,0),),5))</f>
        <v xml:space="preserve"> </v>
      </c>
      <c r="D23" s="32"/>
      <c r="E23" s="32"/>
      <c r="F23" s="32"/>
      <c r="G23" s="83"/>
      <c r="H23" s="33" t="str">
        <f>IF(G23=""," ",INDEX(Vereine!$A$1:$B$994,IF(G23&lt;&gt;"",MATCH(G23,Vereine!$A$1:$A$993,0),),2))</f>
        <v xml:space="preserve"> </v>
      </c>
      <c r="I23" s="55" t="str">
        <f t="shared" si="1"/>
        <v/>
      </c>
      <c r="J23" s="33"/>
      <c r="K23" s="34"/>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row>
    <row r="24" spans="1:36" s="16" customFormat="1" ht="10">
      <c r="A24" s="35">
        <f>A23</f>
        <v>0</v>
      </c>
      <c r="B24" s="67" t="str">
        <f t="shared" si="0"/>
        <v xml:space="preserve"> </v>
      </c>
      <c r="C24" s="64"/>
      <c r="D24" s="17"/>
      <c r="E24" s="17"/>
      <c r="F24" s="17"/>
      <c r="G24" s="17"/>
      <c r="H24" s="24" t="str">
        <f>IF(G24=""," ",INDEX(Vereine!$A$1:$B$994,IF(G24&lt;&gt;"",MATCH(G24,Vereine!$A$1:$A$993,0),),2))</f>
        <v xml:space="preserve"> </v>
      </c>
      <c r="I24" s="40" t="str">
        <f t="shared" si="1"/>
        <v/>
      </c>
      <c r="J24" s="24"/>
      <c r="K24" s="36"/>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row>
    <row r="25" spans="1:36" s="16" customFormat="1" ht="10">
      <c r="A25" s="35">
        <f>A23</f>
        <v>0</v>
      </c>
      <c r="B25" s="67" t="str">
        <f t="shared" si="0"/>
        <v xml:space="preserve"> </v>
      </c>
      <c r="C25" s="64"/>
      <c r="D25" s="17"/>
      <c r="E25" s="17"/>
      <c r="F25" s="17"/>
      <c r="G25" s="17"/>
      <c r="H25" s="24" t="str">
        <f>IF(G25=""," ",INDEX(Vereine!$A$1:$B$994,IF(G25&lt;&gt;"",MATCH(G25,Vereine!$A$1:$A$993,0),),2))</f>
        <v xml:space="preserve"> </v>
      </c>
      <c r="I25" s="40" t="str">
        <f t="shared" si="1"/>
        <v/>
      </c>
      <c r="J25" s="24"/>
      <c r="K25" s="36"/>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row>
    <row r="26" spans="1:36" s="16" customFormat="1" ht="10">
      <c r="A26" s="35">
        <f>A23</f>
        <v>0</v>
      </c>
      <c r="B26" s="67" t="str">
        <f t="shared" si="0"/>
        <v xml:space="preserve"> </v>
      </c>
      <c r="C26" s="64"/>
      <c r="D26" s="17"/>
      <c r="E26" s="17"/>
      <c r="F26" s="17"/>
      <c r="G26" s="17"/>
      <c r="H26" s="24" t="str">
        <f>IF(G26=""," ",INDEX(Vereine!$A$1:$B$994,IF(G26&lt;&gt;"",MATCH(G26,Vereine!$A$1:$A$993,0),),2))</f>
        <v xml:space="preserve"> </v>
      </c>
      <c r="I26" s="40" t="str">
        <f t="shared" si="1"/>
        <v/>
      </c>
      <c r="J26" s="24"/>
      <c r="K26" s="36"/>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row>
    <row r="27" spans="1:36" s="16" customFormat="1" ht="10">
      <c r="A27" s="35">
        <f>A23</f>
        <v>0</v>
      </c>
      <c r="B27" s="67" t="str">
        <f t="shared" si="0"/>
        <v xml:space="preserve"> </v>
      </c>
      <c r="C27" s="64"/>
      <c r="D27" s="17"/>
      <c r="E27" s="17"/>
      <c r="F27" s="17"/>
      <c r="G27" s="17"/>
      <c r="H27" s="24" t="str">
        <f>IF(G27=""," ",INDEX(Vereine!$A$1:$B$994,IF(G27&lt;&gt;"",MATCH(G27,Vereine!$A$1:$A$993,0),),2))</f>
        <v xml:space="preserve"> </v>
      </c>
      <c r="I27" s="40" t="str">
        <f t="shared" si="1"/>
        <v/>
      </c>
      <c r="J27" s="24"/>
      <c r="K27" s="36"/>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row>
    <row r="28" spans="1:36" s="16" customFormat="1" ht="10">
      <c r="A28" s="35">
        <f>A23</f>
        <v>0</v>
      </c>
      <c r="B28" s="67" t="str">
        <f t="shared" si="0"/>
        <v xml:space="preserve"> </v>
      </c>
      <c r="C28" s="64"/>
      <c r="D28" s="17"/>
      <c r="E28" s="17"/>
      <c r="F28" s="17"/>
      <c r="G28" s="17"/>
      <c r="H28" s="24" t="str">
        <f>IF(G28=""," ",INDEX(Vereine!$A$1:$B$994,IF(G28&lt;&gt;"",MATCH(G28,Vereine!$A$1:$A$993,0),),2))</f>
        <v xml:space="preserve"> </v>
      </c>
      <c r="I28" s="40" t="str">
        <f t="shared" si="1"/>
        <v/>
      </c>
      <c r="J28" s="24"/>
      <c r="K28" s="36"/>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row>
    <row r="29" spans="1:36" s="16" customFormat="1" ht="10">
      <c r="A29" s="35">
        <f>A23</f>
        <v>0</v>
      </c>
      <c r="B29" s="67" t="str">
        <f t="shared" si="0"/>
        <v xml:space="preserve"> </v>
      </c>
      <c r="C29" s="64"/>
      <c r="D29" s="17"/>
      <c r="E29" s="17"/>
      <c r="F29" s="17"/>
      <c r="G29" s="17"/>
      <c r="H29" s="24" t="str">
        <f>IF(G29=""," ",INDEX(Vereine!$A$1:$B$994,IF(G29&lt;&gt;"",MATCH(G29,Vereine!$A$1:$A$993,0),),2))</f>
        <v xml:space="preserve"> </v>
      </c>
      <c r="I29" s="40" t="str">
        <f t="shared" si="1"/>
        <v/>
      </c>
      <c r="J29" s="24"/>
      <c r="K29" s="36"/>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row>
    <row r="30" spans="1:36" s="16" customFormat="1" ht="10">
      <c r="A30" s="35">
        <f>A23</f>
        <v>0</v>
      </c>
      <c r="B30" s="67" t="str">
        <f t="shared" si="0"/>
        <v xml:space="preserve"> </v>
      </c>
      <c r="C30" s="64"/>
      <c r="D30" s="17"/>
      <c r="E30" s="17"/>
      <c r="F30" s="17"/>
      <c r="G30" s="17"/>
      <c r="H30" s="24" t="str">
        <f>IF(G30=""," ",INDEX(Vereine!$A$1:$B$994,IF(G30&lt;&gt;"",MATCH(G30,Vereine!$A$1:$A$993,0),),2))</f>
        <v xml:space="preserve"> </v>
      </c>
      <c r="I30" s="40" t="str">
        <f t="shared" si="1"/>
        <v/>
      </c>
      <c r="J30" s="24"/>
      <c r="K30" s="36"/>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row>
    <row r="31" spans="1:36" s="25" customFormat="1" ht="10.5" thickBot="1">
      <c r="A31" s="37">
        <f>A23</f>
        <v>0</v>
      </c>
      <c r="B31" s="68" t="str">
        <f t="shared" si="0"/>
        <v xml:space="preserve"> </v>
      </c>
      <c r="C31" s="66" t="s">
        <v>49</v>
      </c>
      <c r="D31" s="28"/>
      <c r="E31" s="28"/>
      <c r="F31" s="28"/>
      <c r="G31" s="28"/>
      <c r="H31" s="29" t="str">
        <f>IF(G31=""," ",INDEX(Vereine!$A$1:$B$994,IF(G31&lt;&gt;"",MATCH(G31,Vereine!$A$1:$A$993,0),),2))</f>
        <v xml:space="preserve"> </v>
      </c>
      <c r="I31" s="41" t="str">
        <f t="shared" si="1"/>
        <v/>
      </c>
      <c r="J31" s="29"/>
      <c r="K31" s="38"/>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row>
    <row r="32" spans="1:36" s="16" customFormat="1" ht="10">
      <c r="A32" s="31"/>
      <c r="B32" s="59" t="str">
        <f t="shared" si="0"/>
        <v xml:space="preserve"> </v>
      </c>
      <c r="C32" s="60" t="str">
        <f>IF($A32=0," ",INDEX(Rennen_8,IF($A32&lt;&gt;"",MATCH($A32,Achter,0),),5))</f>
        <v xml:space="preserve"> </v>
      </c>
      <c r="D32" s="32"/>
      <c r="E32" s="32"/>
      <c r="F32" s="32"/>
      <c r="G32" s="83"/>
      <c r="H32" s="33" t="str">
        <f>IF(G32=""," ",INDEX(Vereine!$A$1:$B$994,IF(G32&lt;&gt;"",MATCH(G32,Vereine!$A$1:$A$993,0),),2))</f>
        <v xml:space="preserve"> </v>
      </c>
      <c r="I32" s="44" t="str">
        <f t="shared" si="1"/>
        <v/>
      </c>
      <c r="J32" s="33"/>
      <c r="K32" s="34"/>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row>
    <row r="33" spans="1:36" s="16" customFormat="1" ht="10">
      <c r="A33" s="35">
        <f>A32</f>
        <v>0</v>
      </c>
      <c r="B33" s="67" t="str">
        <f t="shared" si="0"/>
        <v xml:space="preserve"> </v>
      </c>
      <c r="C33" s="64"/>
      <c r="D33" s="17"/>
      <c r="E33" s="17"/>
      <c r="F33" s="17"/>
      <c r="G33" s="17"/>
      <c r="H33" s="24" t="str">
        <f>IF(G33=""," ",INDEX(Vereine!$A$1:$B$994,IF(G33&lt;&gt;"",MATCH(G33,Vereine!$A$1:$A$993,0),),2))</f>
        <v xml:space="preserve"> </v>
      </c>
      <c r="I33" s="40" t="str">
        <f t="shared" si="1"/>
        <v/>
      </c>
      <c r="J33" s="24"/>
      <c r="K33" s="36"/>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row>
    <row r="34" spans="1:36" s="16" customFormat="1" ht="10">
      <c r="A34" s="35">
        <f>A32</f>
        <v>0</v>
      </c>
      <c r="B34" s="67" t="str">
        <f t="shared" si="0"/>
        <v xml:space="preserve"> </v>
      </c>
      <c r="C34" s="64"/>
      <c r="D34" s="17"/>
      <c r="E34" s="17"/>
      <c r="F34" s="17"/>
      <c r="G34" s="17"/>
      <c r="H34" s="24" t="str">
        <f>IF(G34=""," ",INDEX(Vereine!$A$1:$B$994,IF(G34&lt;&gt;"",MATCH(G34,Vereine!$A$1:$A$993,0),),2))</f>
        <v xml:space="preserve"> </v>
      </c>
      <c r="I34" s="40" t="str">
        <f t="shared" si="1"/>
        <v/>
      </c>
      <c r="J34" s="24"/>
      <c r="K34" s="36"/>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row>
    <row r="35" spans="1:36" s="16" customFormat="1" ht="10">
      <c r="A35" s="35">
        <f>A32</f>
        <v>0</v>
      </c>
      <c r="B35" s="67" t="str">
        <f t="shared" si="0"/>
        <v xml:space="preserve"> </v>
      </c>
      <c r="C35" s="64"/>
      <c r="D35" s="17"/>
      <c r="E35" s="17"/>
      <c r="F35" s="17"/>
      <c r="G35" s="17"/>
      <c r="H35" s="24" t="str">
        <f>IF(G35=""," ",INDEX(Vereine!$A$1:$B$994,IF(G35&lt;&gt;"",MATCH(G35,Vereine!$A$1:$A$993,0),),2))</f>
        <v xml:space="preserve"> </v>
      </c>
      <c r="I35" s="40" t="str">
        <f t="shared" si="1"/>
        <v/>
      </c>
      <c r="J35" s="24"/>
      <c r="K35" s="36"/>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row>
    <row r="36" spans="1:36" s="16" customFormat="1" ht="10">
      <c r="A36" s="35">
        <f>A32</f>
        <v>0</v>
      </c>
      <c r="B36" s="67" t="str">
        <f t="shared" si="0"/>
        <v xml:space="preserve"> </v>
      </c>
      <c r="C36" s="64"/>
      <c r="D36" s="17"/>
      <c r="E36" s="17"/>
      <c r="F36" s="17"/>
      <c r="G36" s="17"/>
      <c r="H36" s="24" t="str">
        <f>IF(G36=""," ",INDEX(Vereine!$A$1:$B$994,IF(G36&lt;&gt;"",MATCH(G36,Vereine!$A$1:$A$993,0),),2))</f>
        <v xml:space="preserve"> </v>
      </c>
      <c r="I36" s="40" t="str">
        <f t="shared" si="1"/>
        <v/>
      </c>
      <c r="J36" s="24"/>
      <c r="K36" s="36"/>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row>
    <row r="37" spans="1:36" s="16" customFormat="1" ht="10">
      <c r="A37" s="35">
        <f>A32</f>
        <v>0</v>
      </c>
      <c r="B37" s="67" t="str">
        <f t="shared" ref="B37:B58" si="2">IF($A37=0," ",INDEX(Rennen_8,IF($A37&lt;&gt;"",MATCH($A37,Achter,0),),4))</f>
        <v xml:space="preserve"> </v>
      </c>
      <c r="C37" s="64"/>
      <c r="D37" s="17"/>
      <c r="E37" s="17"/>
      <c r="F37" s="17"/>
      <c r="G37" s="17"/>
      <c r="H37" s="24" t="str">
        <f>IF(G37=""," ",INDEX(Vereine!$A$1:$B$994,IF(G37&lt;&gt;"",MATCH(G37,Vereine!$A$1:$A$993,0),),2))</f>
        <v xml:space="preserve"> </v>
      </c>
      <c r="I37" s="40" t="str">
        <f t="shared" ref="I37:I58" si="3">IF(F37&lt;&gt;"",VLOOKUP(F37,Alterklassen,2,0),"")</f>
        <v/>
      </c>
      <c r="J37" s="24"/>
      <c r="K37" s="36"/>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row>
    <row r="38" spans="1:36" s="16" customFormat="1" ht="10">
      <c r="A38" s="35">
        <f>A32</f>
        <v>0</v>
      </c>
      <c r="B38" s="67" t="str">
        <f t="shared" si="2"/>
        <v xml:space="preserve"> </v>
      </c>
      <c r="C38" s="64"/>
      <c r="D38" s="17"/>
      <c r="E38" s="17"/>
      <c r="F38" s="17"/>
      <c r="G38" s="17"/>
      <c r="H38" s="24" t="str">
        <f>IF(G38=""," ",INDEX(Vereine!$A$1:$B$994,IF(G38&lt;&gt;"",MATCH(G38,Vereine!$A$1:$A$993,0),),2))</f>
        <v xml:space="preserve"> </v>
      </c>
      <c r="I38" s="40" t="str">
        <f t="shared" si="3"/>
        <v/>
      </c>
      <c r="J38" s="24"/>
      <c r="K38" s="36"/>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row>
    <row r="39" spans="1:36" s="16" customFormat="1" ht="10">
      <c r="A39" s="35">
        <f>A32</f>
        <v>0</v>
      </c>
      <c r="B39" s="67" t="str">
        <f t="shared" si="2"/>
        <v xml:space="preserve"> </v>
      </c>
      <c r="C39" s="64"/>
      <c r="D39" s="17"/>
      <c r="E39" s="17"/>
      <c r="F39" s="17"/>
      <c r="G39" s="17"/>
      <c r="H39" s="24" t="str">
        <f>IF(G39=""," ",INDEX(Vereine!$A$1:$B$994,IF(G39&lt;&gt;"",MATCH(G39,Vereine!$A$1:$A$993,0),),2))</f>
        <v xml:space="preserve"> </v>
      </c>
      <c r="I39" s="40" t="str">
        <f t="shared" si="3"/>
        <v/>
      </c>
      <c r="J39" s="24"/>
      <c r="K39" s="36"/>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row>
    <row r="40" spans="1:36" s="25" customFormat="1" ht="10.5" thickBot="1">
      <c r="A40" s="37">
        <f>A32</f>
        <v>0</v>
      </c>
      <c r="B40" s="68" t="str">
        <f t="shared" si="2"/>
        <v xml:space="preserve"> </v>
      </c>
      <c r="C40" s="66" t="s">
        <v>49</v>
      </c>
      <c r="D40" s="28"/>
      <c r="E40" s="28"/>
      <c r="F40" s="28"/>
      <c r="G40" s="28"/>
      <c r="H40" s="29" t="str">
        <f>IF(G40=""," ",INDEX(Vereine!$A$1:$B$994,IF(G40&lt;&gt;"",MATCH(G40,Vereine!$A$1:$A$993,0),),2))</f>
        <v xml:space="preserve"> </v>
      </c>
      <c r="I40" s="41" t="str">
        <f t="shared" si="3"/>
        <v/>
      </c>
      <c r="J40" s="29"/>
      <c r="K40" s="38"/>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row>
    <row r="41" spans="1:36" s="16" customFormat="1" ht="10">
      <c r="A41" s="31"/>
      <c r="B41" s="59" t="str">
        <f t="shared" si="2"/>
        <v xml:space="preserve"> </v>
      </c>
      <c r="C41" s="60" t="str">
        <f>IF($A41=0," ",INDEX(Rennen_8,IF($A41&lt;&gt;"",MATCH($A41,Achter,0),),5))</f>
        <v xml:space="preserve"> </v>
      </c>
      <c r="D41" s="32"/>
      <c r="E41" s="32"/>
      <c r="F41" s="32"/>
      <c r="G41" s="83"/>
      <c r="H41" s="33" t="str">
        <f>IF(G41=""," ",INDEX(Vereine!$A$1:$B$994,IF(G41&lt;&gt;"",MATCH(G41,Vereine!$A$1:$A$993,0),),2))</f>
        <v xml:space="preserve"> </v>
      </c>
      <c r="I41" s="44" t="str">
        <f t="shared" si="3"/>
        <v/>
      </c>
      <c r="J41" s="33"/>
      <c r="K41" s="34"/>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row>
    <row r="42" spans="1:36" s="16" customFormat="1" ht="10">
      <c r="A42" s="35">
        <f>A41</f>
        <v>0</v>
      </c>
      <c r="B42" s="67" t="str">
        <f t="shared" si="2"/>
        <v xml:space="preserve"> </v>
      </c>
      <c r="C42" s="64"/>
      <c r="D42" s="17"/>
      <c r="E42" s="17"/>
      <c r="F42" s="17"/>
      <c r="G42" s="17"/>
      <c r="H42" s="24" t="str">
        <f>IF(G42=""," ",INDEX(Vereine!$A$1:$B$994,IF(G42&lt;&gt;"",MATCH(G42,Vereine!$A$1:$A$993,0),),2))</f>
        <v xml:space="preserve"> </v>
      </c>
      <c r="I42" s="40" t="str">
        <f t="shared" si="3"/>
        <v/>
      </c>
      <c r="J42" s="24"/>
      <c r="K42" s="36"/>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row>
    <row r="43" spans="1:36" s="16" customFormat="1" ht="10">
      <c r="A43" s="35">
        <f>A41</f>
        <v>0</v>
      </c>
      <c r="B43" s="67" t="str">
        <f t="shared" si="2"/>
        <v xml:space="preserve"> </v>
      </c>
      <c r="C43" s="64"/>
      <c r="D43" s="17"/>
      <c r="E43" s="17"/>
      <c r="F43" s="17"/>
      <c r="G43" s="17"/>
      <c r="H43" s="24" t="str">
        <f>IF(G43=""," ",INDEX(Vereine!$A$1:$B$994,IF(G43&lt;&gt;"",MATCH(G43,Vereine!$A$1:$A$993,0),),2))</f>
        <v xml:space="preserve"> </v>
      </c>
      <c r="I43" s="40" t="str">
        <f t="shared" si="3"/>
        <v/>
      </c>
      <c r="J43" s="24"/>
      <c r="K43" s="36"/>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s="16" customFormat="1" ht="10">
      <c r="A44" s="35">
        <f>A41</f>
        <v>0</v>
      </c>
      <c r="B44" s="67" t="str">
        <f t="shared" si="2"/>
        <v xml:space="preserve"> </v>
      </c>
      <c r="C44" s="64"/>
      <c r="D44" s="17"/>
      <c r="E44" s="17"/>
      <c r="F44" s="17"/>
      <c r="G44" s="17"/>
      <c r="H44" s="24" t="str">
        <f>IF(G44=""," ",INDEX(Vereine!$A$1:$B$994,IF(G44&lt;&gt;"",MATCH(G44,Vereine!$A$1:$A$993,0),),2))</f>
        <v xml:space="preserve"> </v>
      </c>
      <c r="I44" s="40" t="str">
        <f t="shared" si="3"/>
        <v/>
      </c>
      <c r="J44" s="24"/>
      <c r="K44" s="36"/>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row>
    <row r="45" spans="1:36" s="16" customFormat="1" ht="10">
      <c r="A45" s="35">
        <f>A41</f>
        <v>0</v>
      </c>
      <c r="B45" s="67" t="str">
        <f t="shared" si="2"/>
        <v xml:space="preserve"> </v>
      </c>
      <c r="C45" s="64"/>
      <c r="D45" s="17"/>
      <c r="E45" s="17"/>
      <c r="F45" s="17"/>
      <c r="G45" s="17"/>
      <c r="H45" s="24" t="str">
        <f>IF(G45=""," ",INDEX(Vereine!$A$1:$B$994,IF(G45&lt;&gt;"",MATCH(G45,Vereine!$A$1:$A$993,0),),2))</f>
        <v xml:space="preserve"> </v>
      </c>
      <c r="I45" s="40" t="str">
        <f t="shared" si="3"/>
        <v/>
      </c>
      <c r="J45" s="24"/>
      <c r="K45" s="36"/>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row>
    <row r="46" spans="1:36" s="16" customFormat="1" ht="10">
      <c r="A46" s="35">
        <f>A41</f>
        <v>0</v>
      </c>
      <c r="B46" s="67" t="str">
        <f t="shared" si="2"/>
        <v xml:space="preserve"> </v>
      </c>
      <c r="C46" s="64"/>
      <c r="D46" s="17"/>
      <c r="E46" s="17"/>
      <c r="F46" s="17"/>
      <c r="G46" s="17"/>
      <c r="H46" s="24" t="str">
        <f>IF(G46=""," ",INDEX(Vereine!$A$1:$B$994,IF(G46&lt;&gt;"",MATCH(G46,Vereine!$A$1:$A$993,0),),2))</f>
        <v xml:space="preserve"> </v>
      </c>
      <c r="I46" s="40" t="str">
        <f t="shared" si="3"/>
        <v/>
      </c>
      <c r="J46" s="24"/>
      <c r="K46" s="36"/>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row>
    <row r="47" spans="1:36" s="16" customFormat="1" ht="10">
      <c r="A47" s="35">
        <f>A41</f>
        <v>0</v>
      </c>
      <c r="B47" s="67" t="str">
        <f t="shared" si="2"/>
        <v xml:space="preserve"> </v>
      </c>
      <c r="C47" s="64"/>
      <c r="D47" s="17"/>
      <c r="E47" s="17"/>
      <c r="F47" s="17"/>
      <c r="G47" s="17"/>
      <c r="H47" s="24" t="str">
        <f>IF(G47=""," ",INDEX(Vereine!$A$1:$B$994,IF(G47&lt;&gt;"",MATCH(G47,Vereine!$A$1:$A$993,0),),2))</f>
        <v xml:space="preserve"> </v>
      </c>
      <c r="I47" s="40" t="str">
        <f t="shared" si="3"/>
        <v/>
      </c>
      <c r="J47" s="24"/>
      <c r="K47" s="36"/>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row>
    <row r="48" spans="1:36" s="16" customFormat="1" ht="10">
      <c r="A48" s="35">
        <f>A41</f>
        <v>0</v>
      </c>
      <c r="B48" s="67" t="str">
        <f t="shared" si="2"/>
        <v xml:space="preserve"> </v>
      </c>
      <c r="C48" s="64"/>
      <c r="D48" s="17"/>
      <c r="E48" s="17"/>
      <c r="F48" s="17"/>
      <c r="G48" s="17"/>
      <c r="H48" s="24" t="str">
        <f>IF(G48=""," ",INDEX(Vereine!$A$1:$B$994,IF(G48&lt;&gt;"",MATCH(G48,Vereine!$A$1:$A$993,0),),2))</f>
        <v xml:space="preserve"> </v>
      </c>
      <c r="I48" s="40" t="str">
        <f t="shared" si="3"/>
        <v/>
      </c>
      <c r="J48" s="24"/>
      <c r="K48" s="36"/>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row>
    <row r="49" spans="1:36" s="25" customFormat="1" ht="10.5" thickBot="1">
      <c r="A49" s="37">
        <f>A41</f>
        <v>0</v>
      </c>
      <c r="B49" s="68" t="str">
        <f t="shared" si="2"/>
        <v xml:space="preserve"> </v>
      </c>
      <c r="C49" s="66" t="s">
        <v>49</v>
      </c>
      <c r="D49" s="28"/>
      <c r="E49" s="28"/>
      <c r="F49" s="28"/>
      <c r="G49" s="28"/>
      <c r="H49" s="29" t="str">
        <f>IF(G49=""," ",INDEX(Vereine!$A$1:$B$994,IF(G49&lt;&gt;"",MATCH(G49,Vereine!$A$1:$A$993,0),),2))</f>
        <v xml:space="preserve"> </v>
      </c>
      <c r="I49" s="41" t="str">
        <f t="shared" si="3"/>
        <v/>
      </c>
      <c r="J49" s="29"/>
      <c r="K49" s="38"/>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row>
    <row r="50" spans="1:36" s="16" customFormat="1" ht="10">
      <c r="A50" s="31"/>
      <c r="B50" s="59" t="str">
        <f t="shared" si="2"/>
        <v xml:space="preserve"> </v>
      </c>
      <c r="C50" s="60" t="str">
        <f>IF($A50=0," ",INDEX(Rennen_8,IF($A50&lt;&gt;"",MATCH($A50,Achter,0),),5))</f>
        <v xml:space="preserve"> </v>
      </c>
      <c r="D50" s="32"/>
      <c r="E50" s="32"/>
      <c r="F50" s="32"/>
      <c r="G50" s="83"/>
      <c r="H50" s="33" t="str">
        <f>IF(G50=""," ",INDEX(Vereine!$A$1:$B$994,IF(G50&lt;&gt;"",MATCH(G50,Vereine!$A$1:$A$993,0),),2))</f>
        <v xml:space="preserve"> </v>
      </c>
      <c r="I50" s="44" t="str">
        <f t="shared" si="3"/>
        <v/>
      </c>
      <c r="J50" s="33"/>
      <c r="K50" s="34"/>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row>
    <row r="51" spans="1:36" s="16" customFormat="1" ht="10">
      <c r="A51" s="35">
        <f>A50</f>
        <v>0</v>
      </c>
      <c r="B51" s="67" t="str">
        <f t="shared" si="2"/>
        <v xml:space="preserve"> </v>
      </c>
      <c r="C51" s="64"/>
      <c r="D51" s="17"/>
      <c r="E51" s="17"/>
      <c r="F51" s="17"/>
      <c r="G51" s="17"/>
      <c r="H51" s="24" t="str">
        <f>IF(G51=""," ",INDEX(Vereine!$A$1:$B$994,IF(G51&lt;&gt;"",MATCH(G51,Vereine!$A$1:$A$993,0),),2))</f>
        <v xml:space="preserve"> </v>
      </c>
      <c r="I51" s="40" t="str">
        <f t="shared" si="3"/>
        <v/>
      </c>
      <c r="J51" s="24"/>
      <c r="K51" s="36"/>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row>
    <row r="52" spans="1:36" s="16" customFormat="1" ht="10">
      <c r="A52" s="35">
        <f>A50</f>
        <v>0</v>
      </c>
      <c r="B52" s="67" t="str">
        <f t="shared" si="2"/>
        <v xml:space="preserve"> </v>
      </c>
      <c r="C52" s="64"/>
      <c r="D52" s="17"/>
      <c r="E52" s="17"/>
      <c r="F52" s="17"/>
      <c r="G52" s="17"/>
      <c r="H52" s="24" t="str">
        <f>IF(G52=""," ",INDEX(Vereine!$A$1:$B$994,IF(G52&lt;&gt;"",MATCH(G52,Vereine!$A$1:$A$993,0),),2))</f>
        <v xml:space="preserve"> </v>
      </c>
      <c r="I52" s="40" t="str">
        <f t="shared" si="3"/>
        <v/>
      </c>
      <c r="J52" s="24"/>
      <c r="K52" s="36"/>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row>
    <row r="53" spans="1:36" s="16" customFormat="1" ht="10">
      <c r="A53" s="35">
        <f>A50</f>
        <v>0</v>
      </c>
      <c r="B53" s="67" t="str">
        <f t="shared" si="2"/>
        <v xml:space="preserve"> </v>
      </c>
      <c r="C53" s="64"/>
      <c r="D53" s="17"/>
      <c r="E53" s="17"/>
      <c r="F53" s="17"/>
      <c r="G53" s="17"/>
      <c r="H53" s="24" t="str">
        <f>IF(G53=""," ",INDEX(Vereine!$A$1:$B$994,IF(G53&lt;&gt;"",MATCH(G53,Vereine!$A$1:$A$993,0),),2))</f>
        <v xml:space="preserve"> </v>
      </c>
      <c r="I53" s="40" t="str">
        <f t="shared" si="3"/>
        <v/>
      </c>
      <c r="J53" s="24"/>
      <c r="K53" s="36"/>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row>
    <row r="54" spans="1:36" s="16" customFormat="1" ht="10">
      <c r="A54" s="35">
        <f>A50</f>
        <v>0</v>
      </c>
      <c r="B54" s="67" t="str">
        <f t="shared" si="2"/>
        <v xml:space="preserve"> </v>
      </c>
      <c r="C54" s="64"/>
      <c r="D54" s="17"/>
      <c r="E54" s="17"/>
      <c r="F54" s="17"/>
      <c r="G54" s="17"/>
      <c r="H54" s="24" t="str">
        <f>IF(G54=""," ",INDEX(Vereine!$A$1:$B$994,IF(G54&lt;&gt;"",MATCH(G54,Vereine!$A$1:$A$993,0),),2))</f>
        <v xml:space="preserve"> </v>
      </c>
      <c r="I54" s="40" t="str">
        <f t="shared" si="3"/>
        <v/>
      </c>
      <c r="J54" s="24"/>
      <c r="K54" s="36"/>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row>
    <row r="55" spans="1:36" s="16" customFormat="1" ht="10">
      <c r="A55" s="35">
        <f>A50</f>
        <v>0</v>
      </c>
      <c r="B55" s="67" t="str">
        <f t="shared" si="2"/>
        <v xml:space="preserve"> </v>
      </c>
      <c r="C55" s="64"/>
      <c r="D55" s="17"/>
      <c r="E55" s="17"/>
      <c r="F55" s="17"/>
      <c r="G55" s="17"/>
      <c r="H55" s="24" t="str">
        <f>IF(G55=""," ",INDEX(Vereine!$A$1:$B$994,IF(G55&lt;&gt;"",MATCH(G55,Vereine!$A$1:$A$993,0),),2))</f>
        <v xml:space="preserve"> </v>
      </c>
      <c r="I55" s="40" t="str">
        <f t="shared" si="3"/>
        <v/>
      </c>
      <c r="J55" s="24"/>
      <c r="K55" s="36"/>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row>
    <row r="56" spans="1:36" s="16" customFormat="1" ht="10">
      <c r="A56" s="35">
        <f>A50</f>
        <v>0</v>
      </c>
      <c r="B56" s="67" t="str">
        <f t="shared" si="2"/>
        <v xml:space="preserve"> </v>
      </c>
      <c r="C56" s="64"/>
      <c r="D56" s="17"/>
      <c r="E56" s="17"/>
      <c r="F56" s="17"/>
      <c r="G56" s="17"/>
      <c r="H56" s="24" t="str">
        <f>IF(G56=""," ",INDEX(Vereine!$A$1:$B$994,IF(G56&lt;&gt;"",MATCH(G56,Vereine!$A$1:$A$993,0),),2))</f>
        <v xml:space="preserve"> </v>
      </c>
      <c r="I56" s="40" t="str">
        <f t="shared" si="3"/>
        <v/>
      </c>
      <c r="J56" s="24"/>
      <c r="K56" s="36"/>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1:36" s="16" customFormat="1" ht="10">
      <c r="A57" s="35">
        <f>A50</f>
        <v>0</v>
      </c>
      <c r="B57" s="67" t="str">
        <f t="shared" si="2"/>
        <v xml:space="preserve"> </v>
      </c>
      <c r="C57" s="64"/>
      <c r="D57" s="17"/>
      <c r="E57" s="17"/>
      <c r="F57" s="17"/>
      <c r="G57" s="17"/>
      <c r="H57" s="24" t="str">
        <f>IF(G57=""," ",INDEX(Vereine!$A$1:$B$994,IF(G57&lt;&gt;"",MATCH(G57,Vereine!$A$1:$A$993,0),),2))</f>
        <v xml:space="preserve"> </v>
      </c>
      <c r="I57" s="40" t="str">
        <f t="shared" si="3"/>
        <v/>
      </c>
      <c r="J57" s="24"/>
      <c r="K57" s="36"/>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row>
    <row r="58" spans="1:36" s="25" customFormat="1" ht="10.5" thickBot="1">
      <c r="A58" s="37">
        <f>A50</f>
        <v>0</v>
      </c>
      <c r="B58" s="68" t="str">
        <f t="shared" si="2"/>
        <v xml:space="preserve"> </v>
      </c>
      <c r="C58" s="66" t="s">
        <v>49</v>
      </c>
      <c r="D58" s="28"/>
      <c r="E58" s="28"/>
      <c r="F58" s="28"/>
      <c r="G58" s="28"/>
      <c r="H58" s="29" t="str">
        <f>IF(G58=""," ",INDEX(Vereine!$A$1:$B$994,IF(G58&lt;&gt;"",MATCH(G58,Vereine!$A$1:$A$993,0),),2))</f>
        <v xml:space="preserve"> </v>
      </c>
      <c r="I58" s="41" t="str">
        <f t="shared" si="3"/>
        <v/>
      </c>
      <c r="J58" s="29"/>
      <c r="K58" s="38"/>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row>
  </sheetData>
  <sheetProtection password="DB2F" sheet="1" selectLockedCells="1"/>
  <dataValidations count="3">
    <dataValidation type="list" showInputMessage="1" showErrorMessage="1" errorTitle="Schule nicht vorhanden!" error="Bitte wählen Sie aus der Liste._x000a_Falls Ihre Schule dort nicht auftaucht, senden Sie eine Mail an michael@regattasprecher.de" sqref="G5:G58">
      <formula1>Vereinsname</formula1>
    </dataValidation>
    <dataValidation type="list" allowBlank="1" showInputMessage="1" showErrorMessage="1" sqref="A50 A41 A32 A23 A14 A5">
      <formula1>Achter</formula1>
    </dataValidation>
    <dataValidation type="list" showInputMessage="1" showErrorMessage="1" errorTitle="Falscher Jahrgang!" error="Bitte geben Sie einen gültigen vierstelligen Jahrgang ein." sqref="F5:F58">
      <formula1>Jahrgang</formula1>
    </dataValidation>
  </dataValidations>
  <pageMargins left="0.23622047244094491" right="0.23622047244094491" top="0.41" bottom="0.41" header="0.31496062992125984" footer="0.31496062992125984"/>
  <pageSetup paperSize="9" scale="31" fitToHeight="2"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rgb="FFFF0000"/>
  </sheetPr>
  <dimension ref="A1:AC51"/>
  <sheetViews>
    <sheetView topLeftCell="L3" zoomScale="130" zoomScaleNormal="130" workbookViewId="0">
      <selection activeCell="AA6" sqref="AA6"/>
    </sheetView>
  </sheetViews>
  <sheetFormatPr baseColWidth="10" defaultColWidth="11.54296875" defaultRowHeight="12.5"/>
  <cols>
    <col min="1" max="1" width="34.26953125" style="1" bestFit="1" customWidth="1"/>
    <col min="2" max="2" width="4.54296875" style="1" customWidth="1"/>
    <col min="3" max="3" width="45.1796875" style="1" bestFit="1" customWidth="1"/>
    <col min="4" max="4" width="3.54296875" style="1" bestFit="1" customWidth="1"/>
    <col min="5" max="5" width="9.453125" style="1" bestFit="1" customWidth="1"/>
    <col min="6" max="6" width="7.54296875" style="1" customWidth="1"/>
    <col min="7" max="7" width="29.26953125" style="1" customWidth="1"/>
    <col min="8" max="8" width="4.54296875" style="1" customWidth="1"/>
    <col min="9" max="9" width="53" style="1" bestFit="1" customWidth="1"/>
    <col min="10" max="10" width="3.54296875" style="1" bestFit="1" customWidth="1"/>
    <col min="11" max="11" width="9.453125" style="1" bestFit="1" customWidth="1"/>
    <col min="12" max="12" width="7.453125" style="1" customWidth="1"/>
    <col min="13" max="13" width="15.54296875" style="1" hidden="1" customWidth="1"/>
    <col min="14" max="14" width="4.54296875" style="1" hidden="1" customWidth="1"/>
    <col min="15" max="15" width="15.7265625" style="1" hidden="1" customWidth="1"/>
    <col min="16" max="16" width="3.54296875" style="1" hidden="1" customWidth="1"/>
    <col min="17" max="17" width="9.453125" style="1" hidden="1" customWidth="1"/>
    <col min="18" max="18" width="7.453125" style="1" hidden="1" customWidth="1"/>
    <col min="19" max="19" width="28.26953125" style="1" customWidth="1"/>
    <col min="20" max="20" width="4.54296875" style="1" customWidth="1"/>
    <col min="21" max="21" width="55.54296875" style="1" bestFit="1" customWidth="1"/>
    <col min="22" max="22" width="3.54296875" style="1" bestFit="1" customWidth="1"/>
    <col min="23" max="23" width="9.453125" style="1" bestFit="1" customWidth="1"/>
    <col min="24" max="24" width="7.453125" style="1" customWidth="1"/>
    <col min="25" max="25" width="15.7265625" style="1" customWidth="1"/>
    <col min="26" max="26" width="5.54296875" style="1" customWidth="1"/>
    <col min="27" max="27" width="36.7265625" style="1" bestFit="1" customWidth="1"/>
    <col min="28" max="28" width="3.54296875" style="1" bestFit="1" customWidth="1"/>
    <col min="29" max="29" width="9.453125" style="1" bestFit="1" customWidth="1"/>
    <col min="30" max="16384" width="11.54296875" style="1"/>
  </cols>
  <sheetData>
    <row r="1" spans="1:29" s="54" customFormat="1" ht="20">
      <c r="A1" s="88" t="s">
        <v>58</v>
      </c>
      <c r="B1" s="88"/>
      <c r="C1" s="88"/>
      <c r="D1" s="88"/>
      <c r="E1" s="88"/>
      <c r="G1" s="88" t="s">
        <v>59</v>
      </c>
      <c r="H1" s="88"/>
      <c r="I1" s="88"/>
      <c r="J1" s="88"/>
      <c r="K1" s="88"/>
      <c r="M1" s="88" t="s">
        <v>60</v>
      </c>
      <c r="N1" s="88"/>
      <c r="O1" s="88"/>
      <c r="P1" s="88"/>
      <c r="Q1" s="88"/>
      <c r="S1" s="88" t="s">
        <v>61</v>
      </c>
      <c r="T1" s="88"/>
      <c r="U1" s="88"/>
      <c r="V1" s="88"/>
      <c r="W1" s="88"/>
      <c r="Y1" s="88" t="s">
        <v>62</v>
      </c>
      <c r="Z1" s="88"/>
      <c r="AA1" s="88"/>
      <c r="AB1" s="88"/>
      <c r="AC1" s="88"/>
    </row>
    <row r="2" spans="1:29">
      <c r="A2" s="21" t="s">
        <v>48</v>
      </c>
      <c r="B2" s="22" t="s">
        <v>9</v>
      </c>
      <c r="C2" s="22" t="s">
        <v>0</v>
      </c>
      <c r="D2" s="22" t="s">
        <v>563</v>
      </c>
      <c r="E2" s="21" t="s">
        <v>5</v>
      </c>
      <c r="G2" s="21" t="s">
        <v>48</v>
      </c>
      <c r="H2" s="22" t="s">
        <v>9</v>
      </c>
      <c r="I2" s="22" t="s">
        <v>0</v>
      </c>
      <c r="J2" s="22" t="s">
        <v>563</v>
      </c>
      <c r="K2" s="21" t="s">
        <v>5</v>
      </c>
      <c r="M2" s="21" t="s">
        <v>48</v>
      </c>
      <c r="N2" s="22" t="s">
        <v>9</v>
      </c>
      <c r="O2" s="22" t="s">
        <v>0</v>
      </c>
      <c r="P2" s="22" t="s">
        <v>563</v>
      </c>
      <c r="Q2" s="21" t="s">
        <v>5</v>
      </c>
      <c r="S2" s="21" t="s">
        <v>48</v>
      </c>
      <c r="T2" s="22" t="s">
        <v>9</v>
      </c>
      <c r="U2" s="22" t="s">
        <v>0</v>
      </c>
      <c r="V2" s="22" t="s">
        <v>563</v>
      </c>
      <c r="W2" s="21" t="s">
        <v>5</v>
      </c>
      <c r="Y2" s="21" t="s">
        <v>48</v>
      </c>
      <c r="Z2" s="22" t="s">
        <v>9</v>
      </c>
      <c r="AA2" s="22" t="s">
        <v>0</v>
      </c>
      <c r="AB2" s="22" t="s">
        <v>563</v>
      </c>
      <c r="AC2" s="21" t="s">
        <v>5</v>
      </c>
    </row>
    <row r="3" spans="1:29">
      <c r="A3" s="1" t="str">
        <f t="shared" ref="A3:A47" si="0">CONCATENATE(B3,";",C3)</f>
        <v xml:space="preserve">; - Donnerstag - </v>
      </c>
      <c r="C3" s="26" t="s">
        <v>767</v>
      </c>
      <c r="D3" s="26"/>
      <c r="E3" s="2"/>
      <c r="G3" s="1" t="str">
        <f t="shared" ref="G3:G9" si="1">CONCATENATE(H3,";",I3)</f>
        <v xml:space="preserve">; - Donnerstag - </v>
      </c>
      <c r="I3" s="26" t="s">
        <v>767</v>
      </c>
      <c r="J3" s="26"/>
      <c r="K3" s="2"/>
      <c r="M3" s="1" t="str">
        <f>CONCATENATE(N3,";",O3)</f>
        <v>;</v>
      </c>
      <c r="O3" s="26"/>
      <c r="P3" s="26"/>
      <c r="Q3" s="2"/>
      <c r="S3" s="1" t="str">
        <f t="shared" ref="S3:S17" si="2">CONCATENATE(T3,";",U3)</f>
        <v xml:space="preserve">; - Donnerstag - </v>
      </c>
      <c r="U3" s="26" t="s">
        <v>767</v>
      </c>
      <c r="V3" s="26"/>
      <c r="W3" s="2"/>
      <c r="Y3" s="1" t="str">
        <f>CONCATENATE(Z3,";",AA3)</f>
        <v xml:space="preserve">; - Donnerstag - </v>
      </c>
      <c r="AA3" s="26" t="s">
        <v>767</v>
      </c>
      <c r="AB3" s="26"/>
      <c r="AC3" s="2"/>
    </row>
    <row r="4" spans="1:29">
      <c r="A4" s="1" t="str">
        <f t="shared" si="0"/>
        <v>105;Jungen-Einer E</v>
      </c>
      <c r="B4">
        <v>105</v>
      </c>
      <c r="C4" t="s">
        <v>776</v>
      </c>
      <c r="D4"/>
      <c r="E4" s="2">
        <v>13</v>
      </c>
      <c r="G4" s="1" t="str">
        <f t="shared" si="1"/>
        <v>101;Jungen-Doppelzweier C/D/E Lgr. II</v>
      </c>
      <c r="H4" s="84">
        <v>101</v>
      </c>
      <c r="I4" s="27" t="s">
        <v>774</v>
      </c>
      <c r="J4" s="27">
        <v>2</v>
      </c>
      <c r="K4" s="2">
        <v>13</v>
      </c>
      <c r="M4" s="1" t="str">
        <f t="shared" ref="M4:M50" si="3">CONCATENATE(N4,";",O4)</f>
        <v>;</v>
      </c>
      <c r="O4" s="27"/>
      <c r="P4" s="27"/>
      <c r="Q4" s="2"/>
      <c r="S4" s="1" t="str">
        <f t="shared" si="2"/>
        <v>106;Junior-Gig-Doppelvierer m. St. A Lgr. III</v>
      </c>
      <c r="T4" s="1">
        <v>106</v>
      </c>
      <c r="U4" s="27" t="s">
        <v>777</v>
      </c>
      <c r="V4" s="27">
        <v>3</v>
      </c>
      <c r="W4" s="2">
        <v>15</v>
      </c>
      <c r="Y4" s="1" t="str">
        <f t="shared" ref="Y4:Y50" si="4">CONCATENATE(Z4,";",AA4)</f>
        <v>134;Junior-Mixed-Achter A/B1</v>
      </c>
      <c r="Z4" s="84">
        <v>134</v>
      </c>
      <c r="AA4" s="3" t="s">
        <v>845</v>
      </c>
      <c r="AB4" s="3"/>
      <c r="AC4" s="2">
        <v>15</v>
      </c>
    </row>
    <row r="5" spans="1:29">
      <c r="A5" s="1" t="str">
        <f t="shared" si="0"/>
        <v>107;Junior-Einer A Lgr. I</v>
      </c>
      <c r="B5">
        <v>107</v>
      </c>
      <c r="C5" s="26" t="s">
        <v>806</v>
      </c>
      <c r="D5">
        <v>1</v>
      </c>
      <c r="E5" s="2">
        <v>13</v>
      </c>
      <c r="G5" s="1" t="str">
        <f t="shared" si="1"/>
        <v>102;Junior-Doppelzweier B Lgr. I</v>
      </c>
      <c r="H5" s="84">
        <v>102</v>
      </c>
      <c r="I5" s="3" t="s">
        <v>831</v>
      </c>
      <c r="J5" s="3">
        <v>1</v>
      </c>
      <c r="K5" s="2">
        <v>13</v>
      </c>
      <c r="M5" s="1" t="str">
        <f t="shared" si="3"/>
        <v>;</v>
      </c>
      <c r="O5" s="3"/>
      <c r="P5" s="3"/>
      <c r="Q5" s="2"/>
      <c r="S5" s="1" t="str">
        <f t="shared" si="2"/>
        <v>111;JuM-Mixed-Doppelvierer m. St. C/D/E</v>
      </c>
      <c r="T5" s="1">
        <v>111</v>
      </c>
      <c r="U5" s="3" t="s">
        <v>779</v>
      </c>
      <c r="V5" s="3"/>
      <c r="W5" s="2">
        <v>15</v>
      </c>
      <c r="Y5" s="1" t="str">
        <f t="shared" si="4"/>
        <v>;  - Freitag -</v>
      </c>
      <c r="Z5" s="84"/>
      <c r="AA5" s="1" t="s">
        <v>768</v>
      </c>
      <c r="AC5" s="2"/>
    </row>
    <row r="6" spans="1:29">
      <c r="A6" s="1" t="str">
        <f t="shared" si="0"/>
        <v>107;Junior-Einer A Lgr. III</v>
      </c>
      <c r="B6">
        <v>107</v>
      </c>
      <c r="C6" s="26" t="s">
        <v>807</v>
      </c>
      <c r="D6">
        <v>3</v>
      </c>
      <c r="E6" s="2">
        <v>13</v>
      </c>
      <c r="G6" s="1" t="str">
        <f t="shared" si="1"/>
        <v>102;Junior-Doppelzweier B Lgr. III</v>
      </c>
      <c r="H6" s="84">
        <v>102</v>
      </c>
      <c r="I6" s="3" t="s">
        <v>832</v>
      </c>
      <c r="J6" s="3">
        <v>3</v>
      </c>
      <c r="K6" s="2">
        <v>13</v>
      </c>
      <c r="M6" s="1" t="str">
        <f t="shared" si="3"/>
        <v>;</v>
      </c>
      <c r="O6" s="3"/>
      <c r="P6" s="3"/>
      <c r="Q6" s="2"/>
      <c r="S6" s="1" t="str">
        <f t="shared" si="2"/>
        <v>113;Junior-Gig-Vierer m. St. A/B</v>
      </c>
      <c r="T6" s="1">
        <v>113</v>
      </c>
      <c r="U6" s="3" t="s">
        <v>780</v>
      </c>
      <c r="V6" s="3"/>
      <c r="W6" s="2">
        <v>15</v>
      </c>
      <c r="Y6" s="1" t="str">
        <f t="shared" si="4"/>
        <v>28;Juniorinnen-Achter B1</v>
      </c>
      <c r="Z6" s="84">
        <v>28</v>
      </c>
      <c r="AA6" s="1" t="s">
        <v>865</v>
      </c>
      <c r="AC6" s="2">
        <v>0</v>
      </c>
    </row>
    <row r="7" spans="1:29">
      <c r="A7" s="1" t="str">
        <f t="shared" si="0"/>
        <v>109;Jungen-Einer D Lgr. II</v>
      </c>
      <c r="B7">
        <v>109</v>
      </c>
      <c r="C7" t="s">
        <v>778</v>
      </c>
      <c r="D7">
        <v>2</v>
      </c>
      <c r="E7" s="2">
        <v>13</v>
      </c>
      <c r="G7" s="1" t="str">
        <f t="shared" si="1"/>
        <v>104;Mädchen-Doppelzweier C/D/E Lgr. II</v>
      </c>
      <c r="H7" s="84">
        <v>104</v>
      </c>
      <c r="I7" s="3" t="s">
        <v>775</v>
      </c>
      <c r="J7" s="3">
        <v>2</v>
      </c>
      <c r="K7" s="2">
        <v>13</v>
      </c>
      <c r="M7" s="1" t="str">
        <f t="shared" si="3"/>
        <v>;</v>
      </c>
      <c r="O7" s="3"/>
      <c r="P7" s="3"/>
      <c r="Q7" s="2"/>
      <c r="S7" s="1" t="str">
        <f t="shared" si="2"/>
        <v>115;Junior-Gig-Doppelvierer m. St. A/B Lgr. I</v>
      </c>
      <c r="T7" s="1">
        <v>115</v>
      </c>
      <c r="U7" s="3" t="s">
        <v>843</v>
      </c>
      <c r="V7" s="3">
        <v>1</v>
      </c>
      <c r="W7" s="2">
        <v>15</v>
      </c>
      <c r="Y7" s="1" t="str">
        <f t="shared" si="4"/>
        <v>29;Junior-Achter B1</v>
      </c>
      <c r="Z7" s="84">
        <v>29</v>
      </c>
      <c r="AA7" s="1" t="s">
        <v>866</v>
      </c>
      <c r="AC7" s="2">
        <v>0</v>
      </c>
    </row>
    <row r="8" spans="1:29">
      <c r="A8" s="1" t="str">
        <f t="shared" si="0"/>
        <v>114;Lgw.-Junior-Einer A Lgr. I</v>
      </c>
      <c r="B8">
        <v>114</v>
      </c>
      <c r="C8" s="26" t="s">
        <v>808</v>
      </c>
      <c r="D8">
        <v>1</v>
      </c>
      <c r="E8" s="2">
        <v>13</v>
      </c>
      <c r="G8" s="1" t="str">
        <f t="shared" si="1"/>
        <v>108;Juniorinnen-Doppelzweier A Lgr. I</v>
      </c>
      <c r="H8" s="84">
        <v>108</v>
      </c>
      <c r="I8" s="3" t="s">
        <v>833</v>
      </c>
      <c r="J8" s="3">
        <v>1</v>
      </c>
      <c r="K8" s="2">
        <v>13</v>
      </c>
      <c r="M8" s="1" t="str">
        <f t="shared" si="3"/>
        <v>;</v>
      </c>
      <c r="O8" s="3"/>
      <c r="P8" s="3"/>
      <c r="Q8" s="2"/>
      <c r="S8" s="1" t="str">
        <f t="shared" si="2"/>
        <v>115;Junior-Gig-Doppelvierer m. St. A/B Lgr. III</v>
      </c>
      <c r="T8" s="1">
        <v>115</v>
      </c>
      <c r="U8" s="3" t="s">
        <v>844</v>
      </c>
      <c r="V8" s="3">
        <v>3</v>
      </c>
      <c r="W8" s="2">
        <v>15</v>
      </c>
      <c r="Y8" s="1" t="str">
        <f t="shared" si="4"/>
        <v>;</v>
      </c>
    </row>
    <row r="9" spans="1:29">
      <c r="A9" s="1" t="str">
        <f t="shared" si="0"/>
        <v>114;Lgw.-Junior-Einer A Lgr. III</v>
      </c>
      <c r="B9">
        <v>114</v>
      </c>
      <c r="C9" s="26" t="s">
        <v>809</v>
      </c>
      <c r="D9">
        <v>3</v>
      </c>
      <c r="E9" s="2">
        <v>13</v>
      </c>
      <c r="G9" s="1" t="str">
        <f t="shared" si="1"/>
        <v>108;Juniorinnen-Doppelzweier A Lgr. II</v>
      </c>
      <c r="H9" s="84">
        <v>108</v>
      </c>
      <c r="I9" s="3" t="s">
        <v>790</v>
      </c>
      <c r="J9" s="3">
        <v>2</v>
      </c>
      <c r="K9" s="2">
        <v>13</v>
      </c>
      <c r="M9" s="1" t="str">
        <f t="shared" si="3"/>
        <v>;</v>
      </c>
      <c r="O9" s="3"/>
      <c r="P9" s="3"/>
      <c r="Q9" s="2"/>
      <c r="S9" s="1" t="str">
        <f t="shared" si="2"/>
        <v xml:space="preserve">116;Junior-Doppelvierer m. St. B1 </v>
      </c>
      <c r="T9" s="1">
        <v>116</v>
      </c>
      <c r="U9" s="3" t="s">
        <v>781</v>
      </c>
      <c r="V9" s="3"/>
      <c r="W9" s="2">
        <v>15</v>
      </c>
      <c r="Y9" s="1" t="str">
        <f t="shared" si="4"/>
        <v>;</v>
      </c>
    </row>
    <row r="10" spans="1:29">
      <c r="A10" s="1" t="str">
        <f t="shared" si="0"/>
        <v>117;Juniorinnen-Einer B Lgr. II</v>
      </c>
      <c r="B10">
        <v>117</v>
      </c>
      <c r="C10" t="s">
        <v>782</v>
      </c>
      <c r="D10">
        <v>2</v>
      </c>
      <c r="E10" s="2">
        <v>13</v>
      </c>
      <c r="G10" s="1" t="str">
        <f t="shared" ref="G10:G25" si="5">CONCATENATE(H10,";",I10)</f>
        <v>108;Juniorinnen-Doppelzweier A Lgr. III</v>
      </c>
      <c r="H10" s="84">
        <v>108</v>
      </c>
      <c r="I10" s="3" t="s">
        <v>834</v>
      </c>
      <c r="J10" s="3">
        <v>3</v>
      </c>
      <c r="K10" s="2">
        <v>13</v>
      </c>
      <c r="M10" s="1" t="str">
        <f t="shared" si="3"/>
        <v>;</v>
      </c>
      <c r="O10" s="3"/>
      <c r="P10" s="3"/>
      <c r="Q10" s="2"/>
      <c r="S10" s="1" t="str">
        <f t="shared" si="2"/>
        <v>120;Mädchen-Doppelvierer m. St. C/D/E</v>
      </c>
      <c r="T10" s="1">
        <v>120</v>
      </c>
      <c r="U10" s="3" t="s">
        <v>784</v>
      </c>
      <c r="V10" s="3"/>
      <c r="W10" s="2">
        <v>15</v>
      </c>
      <c r="Y10" s="1" t="str">
        <f t="shared" si="4"/>
        <v>;</v>
      </c>
    </row>
    <row r="11" spans="1:29">
      <c r="A11" s="1" t="str">
        <f t="shared" si="0"/>
        <v>119;Lgw.-Juniorinnen-Einer B Lgr. II</v>
      </c>
      <c r="B11">
        <v>119</v>
      </c>
      <c r="C11" t="s">
        <v>783</v>
      </c>
      <c r="D11">
        <v>2</v>
      </c>
      <c r="E11" s="2">
        <v>13</v>
      </c>
      <c r="G11" s="1" t="str">
        <f t="shared" si="5"/>
        <v>110;Juniorinnen-Doppelzweier B Lgr. I</v>
      </c>
      <c r="H11" s="84">
        <v>110</v>
      </c>
      <c r="I11" s="3" t="s">
        <v>835</v>
      </c>
      <c r="J11" s="3">
        <v>1</v>
      </c>
      <c r="K11" s="2">
        <v>13</v>
      </c>
      <c r="M11" s="1" t="str">
        <f t="shared" si="3"/>
        <v>;</v>
      </c>
      <c r="O11" s="3"/>
      <c r="P11" s="3"/>
      <c r="Q11" s="2"/>
      <c r="S11" s="1" t="str">
        <f t="shared" si="2"/>
        <v>125;Juniorinnen-Gig-Doppelvierer m. St. B1</v>
      </c>
      <c r="T11" s="1">
        <v>125</v>
      </c>
      <c r="U11" s="3" t="s">
        <v>788</v>
      </c>
      <c r="V11" s="3"/>
      <c r="W11" s="2">
        <v>15</v>
      </c>
      <c r="Y11" s="1" t="str">
        <f t="shared" si="4"/>
        <v>;</v>
      </c>
    </row>
    <row r="12" spans="1:29">
      <c r="A12" s="1" t="str">
        <f t="shared" si="0"/>
        <v xml:space="preserve">121;Juniorinnen-Einer A Lgr. II </v>
      </c>
      <c r="B12">
        <v>121</v>
      </c>
      <c r="C12" t="s">
        <v>785</v>
      </c>
      <c r="D12">
        <v>2</v>
      </c>
      <c r="E12" s="2">
        <v>13</v>
      </c>
      <c r="G12" s="1" t="str">
        <f t="shared" si="5"/>
        <v>110;Juniorinnen-Doppelzweier B Lgr. III</v>
      </c>
      <c r="H12" s="84">
        <v>110</v>
      </c>
      <c r="I12" s="3" t="s">
        <v>836</v>
      </c>
      <c r="J12" s="3">
        <v>3</v>
      </c>
      <c r="K12" s="2">
        <v>13</v>
      </c>
      <c r="M12" s="1" t="str">
        <f t="shared" si="3"/>
        <v>;</v>
      </c>
      <c r="O12" s="3"/>
      <c r="P12" s="3"/>
      <c r="Q12" s="2"/>
      <c r="S12" s="1" t="str">
        <f t="shared" si="2"/>
        <v>133;Junior-Mixed-Gig-Doppelvierer m. St. A/B</v>
      </c>
      <c r="T12" s="1">
        <v>133</v>
      </c>
      <c r="U12" s="3" t="s">
        <v>792</v>
      </c>
      <c r="V12" s="3"/>
      <c r="W12" s="2">
        <v>15</v>
      </c>
      <c r="Y12" s="1" t="str">
        <f t="shared" si="4"/>
        <v>;</v>
      </c>
    </row>
    <row r="13" spans="1:29">
      <c r="A13" s="1" t="str">
        <f t="shared" si="0"/>
        <v>124;Junior-Einer A/B Lgr. II</v>
      </c>
      <c r="B13">
        <v>124</v>
      </c>
      <c r="C13" t="s">
        <v>787</v>
      </c>
      <c r="D13">
        <v>2</v>
      </c>
      <c r="E13" s="2">
        <v>13</v>
      </c>
      <c r="G13" s="1" t="str">
        <f t="shared" si="5"/>
        <v>123;JuM-Mixed-Doppelzweier C/D/E</v>
      </c>
      <c r="H13" s="84">
        <v>123</v>
      </c>
      <c r="I13" s="3" t="s">
        <v>786</v>
      </c>
      <c r="J13" s="3"/>
      <c r="K13" s="2">
        <v>13</v>
      </c>
      <c r="M13" s="1" t="str">
        <f t="shared" si="3"/>
        <v>;</v>
      </c>
      <c r="O13" s="3"/>
      <c r="P13" s="3"/>
      <c r="Q13" s="2"/>
      <c r="S13" s="1" t="str">
        <f t="shared" si="2"/>
        <v>138;Jungen-Doppelvierer m. St. C/D/E</v>
      </c>
      <c r="T13" s="1">
        <v>138</v>
      </c>
      <c r="U13" s="3" t="s">
        <v>795</v>
      </c>
      <c r="V13" s="3"/>
      <c r="W13" s="2">
        <v>15</v>
      </c>
      <c r="Y13" s="1" t="str">
        <f t="shared" si="4"/>
        <v>;</v>
      </c>
    </row>
    <row r="14" spans="1:29">
      <c r="A14" s="1" t="str">
        <f t="shared" si="0"/>
        <v>127;Lgw.-Junior-Einer B Lgr. II</v>
      </c>
      <c r="B14">
        <v>127</v>
      </c>
      <c r="C14" t="s">
        <v>789</v>
      </c>
      <c r="D14">
        <v>2</v>
      </c>
      <c r="E14" s="2">
        <v>13</v>
      </c>
      <c r="G14" s="1" t="str">
        <f t="shared" si="5"/>
        <v>129;Juniorinnen-Doppelzweier A Lgr. II</v>
      </c>
      <c r="H14" s="84">
        <v>129</v>
      </c>
      <c r="I14" s="3" t="s">
        <v>790</v>
      </c>
      <c r="J14" s="3">
        <v>2</v>
      </c>
      <c r="K14" s="2">
        <v>13</v>
      </c>
      <c r="M14" s="1" t="str">
        <f t="shared" si="3"/>
        <v>;</v>
      </c>
      <c r="O14" s="3"/>
      <c r="P14" s="3"/>
      <c r="Q14" s="2"/>
      <c r="S14" s="1" t="str">
        <f t="shared" si="2"/>
        <v>143;Juniorinnen-Doppelvierer m. St. B1 Lgr. I</v>
      </c>
      <c r="T14" s="1">
        <v>143</v>
      </c>
      <c r="U14" s="3" t="s">
        <v>797</v>
      </c>
      <c r="V14" s="3">
        <v>1</v>
      </c>
      <c r="W14" s="2">
        <v>15</v>
      </c>
      <c r="Y14" s="1" t="str">
        <f t="shared" si="4"/>
        <v>;</v>
      </c>
    </row>
    <row r="15" spans="1:29">
      <c r="A15" s="1" t="str">
        <f t="shared" si="0"/>
        <v>132;Jungen-Einer D Lgr I</v>
      </c>
      <c r="B15">
        <v>132</v>
      </c>
      <c r="C15" s="26" t="s">
        <v>810</v>
      </c>
      <c r="D15">
        <v>1</v>
      </c>
      <c r="E15" s="2">
        <v>13</v>
      </c>
      <c r="G15" s="1" t="str">
        <f t="shared" si="5"/>
        <v>130;Jungen-Doppelzweier C/D/E Lgr. I</v>
      </c>
      <c r="H15" s="84">
        <v>130</v>
      </c>
      <c r="I15" s="3" t="s">
        <v>837</v>
      </c>
      <c r="J15" s="3">
        <v>1</v>
      </c>
      <c r="K15" s="2">
        <v>13</v>
      </c>
      <c r="M15" s="1" t="str">
        <f t="shared" si="3"/>
        <v>;</v>
      </c>
      <c r="O15" s="3"/>
      <c r="P15" s="3"/>
      <c r="Q15" s="2"/>
      <c r="S15" s="1" t="str">
        <f t="shared" si="2"/>
        <v>145;Jungen-Gig-Doppelvierer m. St. D/E</v>
      </c>
      <c r="T15" s="1">
        <v>145</v>
      </c>
      <c r="U15" s="3" t="s">
        <v>798</v>
      </c>
      <c r="V15" s="3"/>
      <c r="W15" s="2">
        <v>15</v>
      </c>
      <c r="Y15" s="1" t="str">
        <f t="shared" si="4"/>
        <v>;</v>
      </c>
    </row>
    <row r="16" spans="1:29">
      <c r="A16" s="1" t="str">
        <f t="shared" si="0"/>
        <v>132;Jungen-Einer D Lgr III</v>
      </c>
      <c r="B16">
        <v>132</v>
      </c>
      <c r="C16" s="26" t="s">
        <v>811</v>
      </c>
      <c r="D16">
        <v>3</v>
      </c>
      <c r="E16" s="2">
        <v>13</v>
      </c>
      <c r="G16" s="1" t="str">
        <f t="shared" si="5"/>
        <v>130;Jungen-Doppelzweier C/D/E Lgr. III</v>
      </c>
      <c r="H16" s="84">
        <v>130</v>
      </c>
      <c r="I16" s="3" t="s">
        <v>838</v>
      </c>
      <c r="J16" s="3">
        <v>3</v>
      </c>
      <c r="K16" s="2">
        <v>13</v>
      </c>
      <c r="M16" s="1" t="str">
        <f t="shared" si="3"/>
        <v>;</v>
      </c>
      <c r="O16" s="3"/>
      <c r="P16" s="3"/>
      <c r="Q16" s="2"/>
      <c r="S16" s="1" t="str">
        <f t="shared" si="2"/>
        <v>155;Junior-Gig-Doppelvierer m. St. A/B Lgr II</v>
      </c>
      <c r="T16" s="1">
        <v>155</v>
      </c>
      <c r="U16" s="1" t="s">
        <v>802</v>
      </c>
      <c r="V16" s="1">
        <v>2</v>
      </c>
      <c r="W16" s="2">
        <v>15</v>
      </c>
      <c r="Y16" s="1" t="str">
        <f t="shared" si="4"/>
        <v>;</v>
      </c>
    </row>
    <row r="17" spans="1:25">
      <c r="A17" s="1" t="str">
        <f t="shared" si="0"/>
        <v>135;Mädchen-Einer E</v>
      </c>
      <c r="B17">
        <v>135</v>
      </c>
      <c r="C17" t="s">
        <v>793</v>
      </c>
      <c r="D17"/>
      <c r="E17" s="2">
        <v>13</v>
      </c>
      <c r="G17" s="1" t="str">
        <f t="shared" si="5"/>
        <v>131;Junior-Doppelzweier A Lgr. II</v>
      </c>
      <c r="H17" s="84">
        <v>131</v>
      </c>
      <c r="I17" s="3" t="s">
        <v>791</v>
      </c>
      <c r="J17" s="3">
        <v>2</v>
      </c>
      <c r="K17" s="2">
        <v>13</v>
      </c>
      <c r="M17" s="1" t="str">
        <f t="shared" si="3"/>
        <v>;</v>
      </c>
      <c r="S17" s="1" t="str">
        <f t="shared" si="2"/>
        <v>163;JuM-Mixed-Gig-Doppelvierer m. St. D/E</v>
      </c>
      <c r="T17" s="1">
        <v>163</v>
      </c>
      <c r="U17" s="1" t="s">
        <v>805</v>
      </c>
      <c r="W17" s="2">
        <v>15</v>
      </c>
      <c r="Y17" s="1" t="str">
        <f t="shared" si="4"/>
        <v>;</v>
      </c>
    </row>
    <row r="18" spans="1:25">
      <c r="A18" s="1" t="str">
        <f t="shared" si="0"/>
        <v>137;Mädchen-Einer D Lgr I</v>
      </c>
      <c r="B18">
        <v>137</v>
      </c>
      <c r="C18" s="26" t="s">
        <v>812</v>
      </c>
      <c r="D18">
        <v>1</v>
      </c>
      <c r="E18" s="2">
        <v>13</v>
      </c>
      <c r="G18" s="1" t="str">
        <f t="shared" si="5"/>
        <v>136;Mädchen-Doppelzweier C/D/E</v>
      </c>
      <c r="H18" s="84">
        <v>136</v>
      </c>
      <c r="I18" s="1" t="s">
        <v>794</v>
      </c>
      <c r="K18" s="2">
        <v>13</v>
      </c>
      <c r="M18" s="1" t="str">
        <f t="shared" si="3"/>
        <v>;</v>
      </c>
      <c r="S18" s="1" t="str">
        <f t="shared" ref="S18:S51" si="6">CONCATENATE(T18,";",U18)</f>
        <v>;  - Freitag -</v>
      </c>
      <c r="U18" s="1" t="s">
        <v>768</v>
      </c>
      <c r="W18" s="2"/>
      <c r="Y18" s="1" t="str">
        <f t="shared" si="4"/>
        <v>;</v>
      </c>
    </row>
    <row r="19" spans="1:25">
      <c r="A19" s="1" t="str">
        <f t="shared" si="0"/>
        <v>137;Mädchen-Einer D Lgr II</v>
      </c>
      <c r="B19">
        <v>137</v>
      </c>
      <c r="C19" s="26" t="s">
        <v>813</v>
      </c>
      <c r="D19">
        <v>2</v>
      </c>
      <c r="E19" s="2">
        <v>13</v>
      </c>
      <c r="G19" s="1" t="str">
        <f t="shared" si="5"/>
        <v>139;Junior-Doppelzweier B Lgr. II</v>
      </c>
      <c r="H19" s="84">
        <v>139</v>
      </c>
      <c r="I19" s="1" t="s">
        <v>796</v>
      </c>
      <c r="J19" s="1">
        <v>2</v>
      </c>
      <c r="K19" s="2">
        <v>13</v>
      </c>
      <c r="M19" s="1" t="str">
        <f t="shared" si="3"/>
        <v>;</v>
      </c>
      <c r="S19" s="1" t="str">
        <f t="shared" si="6"/>
        <v>1;Mädchen-Doppelvierer m. St. C/D/E</v>
      </c>
      <c r="T19" s="84">
        <v>1</v>
      </c>
      <c r="U19" s="1" t="s">
        <v>784</v>
      </c>
      <c r="W19" s="2">
        <v>0</v>
      </c>
      <c r="Y19" s="1" t="str">
        <f t="shared" si="4"/>
        <v>;</v>
      </c>
    </row>
    <row r="20" spans="1:25">
      <c r="A20" s="1" t="str">
        <f t="shared" si="0"/>
        <v>137;Mädchen-Einer D Lgr III</v>
      </c>
      <c r="B20">
        <v>137</v>
      </c>
      <c r="C20" s="26" t="s">
        <v>814</v>
      </c>
      <c r="D20">
        <v>3</v>
      </c>
      <c r="E20" s="2">
        <v>13</v>
      </c>
      <c r="G20" s="1" t="str">
        <f t="shared" si="5"/>
        <v>141;Lgw.-Mädchen-Doppelzweier C Lgr I</v>
      </c>
      <c r="H20" s="84">
        <v>141</v>
      </c>
      <c r="I20" s="3" t="s">
        <v>839</v>
      </c>
      <c r="J20" s="1">
        <v>1</v>
      </c>
      <c r="K20" s="2">
        <v>13</v>
      </c>
      <c r="M20" s="1" t="str">
        <f t="shared" si="3"/>
        <v>;</v>
      </c>
      <c r="S20" s="1" t="str">
        <f t="shared" si="6"/>
        <v>3;Mädchen-Doppelvierer m. St. C/D/E</v>
      </c>
      <c r="T20" s="84">
        <v>3</v>
      </c>
      <c r="U20" s="1" t="s">
        <v>784</v>
      </c>
      <c r="W20" s="2">
        <v>0</v>
      </c>
      <c r="Y20" s="1" t="str">
        <f t="shared" si="4"/>
        <v>;</v>
      </c>
    </row>
    <row r="21" spans="1:25">
      <c r="A21" s="1" t="str">
        <f t="shared" si="0"/>
        <v>144;Juniorinnen-Einer A Lgr. I</v>
      </c>
      <c r="B21">
        <v>144</v>
      </c>
      <c r="C21" s="26" t="s">
        <v>815</v>
      </c>
      <c r="D21">
        <v>1</v>
      </c>
      <c r="E21" s="2">
        <v>13</v>
      </c>
      <c r="G21" s="1" t="str">
        <f t="shared" si="5"/>
        <v>141;Lgw.-Mädchen-Doppelzweier C Lgr III</v>
      </c>
      <c r="H21" s="84">
        <v>141</v>
      </c>
      <c r="I21" s="3" t="s">
        <v>840</v>
      </c>
      <c r="J21" s="1">
        <v>3</v>
      </c>
      <c r="K21" s="2">
        <v>13</v>
      </c>
      <c r="M21" s="1" t="str">
        <f t="shared" si="3"/>
        <v>;</v>
      </c>
      <c r="S21" s="1" t="str">
        <f t="shared" si="6"/>
        <v>5;JuM-Mixed-Gig-Doppelvierer m. St. C/D/E</v>
      </c>
      <c r="T21" s="84">
        <v>5</v>
      </c>
      <c r="U21" s="1" t="s">
        <v>855</v>
      </c>
      <c r="W21" s="2">
        <v>15</v>
      </c>
      <c r="Y21" s="1" t="str">
        <f t="shared" si="4"/>
        <v>;</v>
      </c>
    </row>
    <row r="22" spans="1:25">
      <c r="A22" s="1" t="str">
        <f t="shared" si="0"/>
        <v>144;Juniorinnen-Einer A Lgr. III</v>
      </c>
      <c r="B22">
        <v>144</v>
      </c>
      <c r="C22" s="26" t="s">
        <v>816</v>
      </c>
      <c r="D22">
        <v>3</v>
      </c>
      <c r="E22" s="2">
        <v>13</v>
      </c>
      <c r="G22" s="1" t="str">
        <f t="shared" si="5"/>
        <v>156;Junior-Doppelzweier A Lgr. I</v>
      </c>
      <c r="H22" s="84">
        <v>156</v>
      </c>
      <c r="I22" s="3" t="s">
        <v>841</v>
      </c>
      <c r="J22" s="1">
        <v>1</v>
      </c>
      <c r="K22" s="2">
        <v>13</v>
      </c>
      <c r="M22" s="1" t="str">
        <f t="shared" si="3"/>
        <v>;</v>
      </c>
      <c r="S22" s="1" t="str">
        <f t="shared" si="6"/>
        <v>7;Junior-Gig-Doppelvierer m. St. A</v>
      </c>
      <c r="T22" s="84">
        <v>7</v>
      </c>
      <c r="U22" s="1" t="s">
        <v>856</v>
      </c>
      <c r="W22" s="2">
        <v>15</v>
      </c>
      <c r="Y22" s="1" t="str">
        <f t="shared" si="4"/>
        <v>;</v>
      </c>
    </row>
    <row r="23" spans="1:25">
      <c r="A23" s="1" t="str">
        <f t="shared" si="0"/>
        <v>146;Jungen-Einer C Lgr. II</v>
      </c>
      <c r="B23">
        <v>146</v>
      </c>
      <c r="C23" t="s">
        <v>799</v>
      </c>
      <c r="D23">
        <v>2</v>
      </c>
      <c r="E23" s="2">
        <v>13</v>
      </c>
      <c r="G23" s="1" t="str">
        <f t="shared" si="5"/>
        <v>156;Junior-Doppelzweier A Lgr. III</v>
      </c>
      <c r="H23" s="84">
        <v>156</v>
      </c>
      <c r="I23" s="3" t="s">
        <v>842</v>
      </c>
      <c r="J23" s="1">
        <v>3</v>
      </c>
      <c r="K23" s="2">
        <v>13</v>
      </c>
      <c r="M23" s="1" t="str">
        <f t="shared" si="3"/>
        <v>;</v>
      </c>
      <c r="S23" s="1" t="str">
        <f t="shared" si="6"/>
        <v>9;Jungen-Gig-Doppelvierer m. St. C/D/E</v>
      </c>
      <c r="T23" s="84">
        <v>9</v>
      </c>
      <c r="U23" s="3" t="s">
        <v>864</v>
      </c>
      <c r="W23" s="2">
        <v>0</v>
      </c>
      <c r="Y23" s="1" t="str">
        <f t="shared" si="4"/>
        <v>;</v>
      </c>
    </row>
    <row r="24" spans="1:25">
      <c r="A24" s="1" t="str">
        <f t="shared" si="0"/>
        <v>147;Junior-Einer B Lgr. I</v>
      </c>
      <c r="B24">
        <v>147</v>
      </c>
      <c r="C24" s="26" t="s">
        <v>817</v>
      </c>
      <c r="D24">
        <v>1</v>
      </c>
      <c r="E24" s="2">
        <v>13</v>
      </c>
      <c r="G24" s="1" t="str">
        <f t="shared" si="5"/>
        <v>159;Juniorinnen-Doppelzweier B Lgr. II</v>
      </c>
      <c r="H24" s="84">
        <v>159</v>
      </c>
      <c r="I24" s="1" t="s">
        <v>803</v>
      </c>
      <c r="J24" s="1">
        <v>2</v>
      </c>
      <c r="K24" s="2">
        <v>13</v>
      </c>
      <c r="M24" s="1" t="str">
        <f t="shared" si="3"/>
        <v>;</v>
      </c>
      <c r="S24" s="1" t="str">
        <f t="shared" si="6"/>
        <v>11;Jungen-Gig-Doppelvierer C/D/E</v>
      </c>
      <c r="T24" s="84">
        <v>11</v>
      </c>
      <c r="U24" s="1" t="s">
        <v>857</v>
      </c>
      <c r="W24" s="2">
        <v>15</v>
      </c>
      <c r="Y24" s="1" t="str">
        <f t="shared" si="4"/>
        <v>;</v>
      </c>
    </row>
    <row r="25" spans="1:25">
      <c r="A25" s="1" t="str">
        <f t="shared" si="0"/>
        <v>147;Junior-Einer B Lgr. III</v>
      </c>
      <c r="B25">
        <v>147</v>
      </c>
      <c r="C25" s="26" t="s">
        <v>818</v>
      </c>
      <c r="D25">
        <v>3</v>
      </c>
      <c r="E25" s="2">
        <v>13</v>
      </c>
      <c r="G25" s="1" t="str">
        <f t="shared" si="5"/>
        <v>;  - Freitag -</v>
      </c>
      <c r="I25" s="1" t="s">
        <v>768</v>
      </c>
      <c r="K25" s="2"/>
      <c r="M25" s="1" t="str">
        <f t="shared" si="3"/>
        <v>;</v>
      </c>
      <c r="S25" s="1" t="str">
        <f t="shared" si="6"/>
        <v>16;Juniorinnen-Doppelvierer m. St. B1</v>
      </c>
      <c r="T25" s="84">
        <v>16</v>
      </c>
      <c r="U25" s="1" t="s">
        <v>858</v>
      </c>
      <c r="W25" s="2">
        <v>0</v>
      </c>
      <c r="Y25" s="1" t="str">
        <f t="shared" si="4"/>
        <v>;</v>
      </c>
    </row>
    <row r="26" spans="1:25">
      <c r="A26" s="1" t="str">
        <f t="shared" si="0"/>
        <v>149;Mädchen-Einer C Lgr II</v>
      </c>
      <c r="B26">
        <v>149</v>
      </c>
      <c r="C26" t="s">
        <v>800</v>
      </c>
      <c r="D26">
        <v>2</v>
      </c>
      <c r="E26" s="2">
        <v>13</v>
      </c>
      <c r="G26" s="1" t="str">
        <f t="shared" ref="G26:G49" si="7">CONCATENATE(H26,";",I26)</f>
        <v>2;Jungen-Doppelzweier C/D/E</v>
      </c>
      <c r="H26" s="84">
        <v>2</v>
      </c>
      <c r="I26" s="1" t="s">
        <v>852</v>
      </c>
      <c r="K26" s="2">
        <v>13</v>
      </c>
      <c r="M26" s="1" t="str">
        <f t="shared" si="3"/>
        <v>;</v>
      </c>
      <c r="S26" s="1" t="str">
        <f t="shared" si="6"/>
        <v>17;Junior-Gig-Doppelvierer m. St. B1</v>
      </c>
      <c r="T26" s="84">
        <v>17</v>
      </c>
      <c r="U26" s="1" t="s">
        <v>859</v>
      </c>
      <c r="W26" s="2">
        <v>0</v>
      </c>
      <c r="Y26" s="1" t="str">
        <f t="shared" si="4"/>
        <v>;</v>
      </c>
    </row>
    <row r="27" spans="1:25">
      <c r="A27" s="1" t="str">
        <f>CONCATENATE(B27,";",C27)</f>
        <v>151;Lgw.-Junior-Einer A/B Lgr. I</v>
      </c>
      <c r="B27">
        <v>151</v>
      </c>
      <c r="C27" s="26" t="s">
        <v>819</v>
      </c>
      <c r="D27">
        <v>1</v>
      </c>
      <c r="E27" s="2">
        <v>13</v>
      </c>
      <c r="G27" s="1" t="str">
        <f t="shared" si="7"/>
        <v>4;Jungen-Doppelzweier C/D/E</v>
      </c>
      <c r="H27" s="84">
        <v>4</v>
      </c>
      <c r="I27" s="1" t="s">
        <v>852</v>
      </c>
      <c r="K27" s="2">
        <v>13</v>
      </c>
      <c r="M27" s="1" t="str">
        <f t="shared" si="3"/>
        <v>;</v>
      </c>
      <c r="S27" s="1" t="str">
        <f t="shared" si="6"/>
        <v>21;Mädchen-Gig-Doppelvierer m. St. D/E</v>
      </c>
      <c r="T27" s="84">
        <v>21</v>
      </c>
      <c r="U27" s="1" t="s">
        <v>860</v>
      </c>
      <c r="W27" s="2">
        <v>15</v>
      </c>
      <c r="Y27" s="1" t="str">
        <f t="shared" si="4"/>
        <v>;</v>
      </c>
    </row>
    <row r="28" spans="1:25">
      <c r="A28" s="1" t="str">
        <f>CONCATENATE(B28,";",C28)</f>
        <v>151;Lgw.-Junior-Einer A/B Lgr. III</v>
      </c>
      <c r="B28">
        <v>151</v>
      </c>
      <c r="C28" s="26" t="s">
        <v>820</v>
      </c>
      <c r="D28">
        <v>3</v>
      </c>
      <c r="E28" s="2">
        <v>13</v>
      </c>
      <c r="G28" s="1" t="str">
        <f t="shared" si="7"/>
        <v>8;Mädchen-Doppelzweier C/D/E</v>
      </c>
      <c r="H28" s="84">
        <v>8</v>
      </c>
      <c r="I28" s="1" t="s">
        <v>794</v>
      </c>
      <c r="K28" s="2">
        <v>13</v>
      </c>
      <c r="M28" s="1" t="str">
        <f t="shared" si="3"/>
        <v>;</v>
      </c>
      <c r="S28" s="1" t="str">
        <f t="shared" si="6"/>
        <v>22;Jungen-Doppelvierer m. St. C/D/E</v>
      </c>
      <c r="T28" s="84">
        <v>22</v>
      </c>
      <c r="U28" s="1" t="s">
        <v>795</v>
      </c>
      <c r="W28" s="2">
        <v>15</v>
      </c>
      <c r="Y28" s="1" t="str">
        <f t="shared" si="4"/>
        <v>;</v>
      </c>
    </row>
    <row r="29" spans="1:25">
      <c r="A29" s="1" t="str">
        <f t="shared" si="0"/>
        <v>153;Lgw.-Junior-Einer A Lgr. II</v>
      </c>
      <c r="B29">
        <v>153</v>
      </c>
      <c r="C29" t="s">
        <v>801</v>
      </c>
      <c r="D29">
        <v>2</v>
      </c>
      <c r="E29" s="2">
        <v>13</v>
      </c>
      <c r="G29" s="1" t="str">
        <f t="shared" si="7"/>
        <v>10;Mädchen-Doppelzweier C/D/E</v>
      </c>
      <c r="H29" s="84">
        <v>10</v>
      </c>
      <c r="I29" s="1" t="s">
        <v>794</v>
      </c>
      <c r="K29" s="2">
        <v>13</v>
      </c>
      <c r="M29" s="1" t="str">
        <f t="shared" si="3"/>
        <v>;</v>
      </c>
      <c r="S29" s="1" t="str">
        <f t="shared" si="6"/>
        <v>23;JuM-Mixed-Doppelvierer C/D/E</v>
      </c>
      <c r="T29" s="84">
        <v>23</v>
      </c>
      <c r="U29" s="1" t="s">
        <v>861</v>
      </c>
      <c r="W29" s="2">
        <v>15</v>
      </c>
      <c r="Y29" s="1" t="str">
        <f t="shared" si="4"/>
        <v>;</v>
      </c>
    </row>
    <row r="30" spans="1:25">
      <c r="A30" s="1" t="str">
        <f t="shared" si="0"/>
        <v>154;Juniorinnen Einer B Lgr. I</v>
      </c>
      <c r="B30">
        <v>154</v>
      </c>
      <c r="C30" s="26" t="s">
        <v>821</v>
      </c>
      <c r="D30">
        <v>1</v>
      </c>
      <c r="E30" s="2">
        <v>13</v>
      </c>
      <c r="G30" s="1" t="str">
        <f t="shared" si="7"/>
        <v>13;Juniorinnen-Doppelzweier A/B</v>
      </c>
      <c r="H30" s="84">
        <v>13</v>
      </c>
      <c r="I30" s="1" t="s">
        <v>853</v>
      </c>
      <c r="K30" s="2">
        <v>13</v>
      </c>
      <c r="M30" s="1" t="str">
        <f t="shared" si="3"/>
        <v>;</v>
      </c>
      <c r="S30" s="1" t="str">
        <f t="shared" si="6"/>
        <v>24;Juniorinnen-Gig-Doppelvierer m. St. B1</v>
      </c>
      <c r="T30" s="84">
        <v>24</v>
      </c>
      <c r="U30" s="1" t="s">
        <v>788</v>
      </c>
      <c r="W30" s="2">
        <v>0</v>
      </c>
      <c r="Y30" s="1" t="str">
        <f t="shared" si="4"/>
        <v>;</v>
      </c>
    </row>
    <row r="31" spans="1:25">
      <c r="A31" s="1" t="str">
        <f t="shared" si="0"/>
        <v>154;Juniorinnen Einer B Lgr. III</v>
      </c>
      <c r="B31">
        <v>154</v>
      </c>
      <c r="C31" s="26" t="s">
        <v>822</v>
      </c>
      <c r="D31">
        <v>3</v>
      </c>
      <c r="E31" s="2">
        <v>13</v>
      </c>
      <c r="G31" s="1" t="str">
        <f t="shared" si="7"/>
        <v>20;Junior-Doppelzweier A/B</v>
      </c>
      <c r="H31" s="84">
        <v>20</v>
      </c>
      <c r="I31" s="1" t="s">
        <v>854</v>
      </c>
      <c r="K31" s="2">
        <v>13</v>
      </c>
      <c r="M31" s="1" t="str">
        <f t="shared" si="3"/>
        <v>;</v>
      </c>
      <c r="S31" s="1" t="str">
        <f t="shared" si="6"/>
        <v>25;Junior-Doppelvierer m. St. B1</v>
      </c>
      <c r="T31" s="84">
        <v>25</v>
      </c>
      <c r="U31" s="1" t="s">
        <v>862</v>
      </c>
      <c r="W31" s="2">
        <v>0</v>
      </c>
      <c r="Y31" s="1" t="str">
        <f t="shared" si="4"/>
        <v>;</v>
      </c>
    </row>
    <row r="32" spans="1:25">
      <c r="A32" s="1" t="str">
        <f t="shared" si="0"/>
        <v>157;Lgw.-Juniorinnen-Einer B Lgr. I</v>
      </c>
      <c r="B32">
        <v>157</v>
      </c>
      <c r="C32" s="26" t="s">
        <v>823</v>
      </c>
      <c r="D32">
        <v>1</v>
      </c>
      <c r="E32" s="2">
        <v>13</v>
      </c>
      <c r="G32" s="1" t="str">
        <f t="shared" si="7"/>
        <v>;</v>
      </c>
      <c r="K32" s="2"/>
      <c r="M32" s="1" t="str">
        <f t="shared" si="3"/>
        <v>;</v>
      </c>
      <c r="S32" s="1" t="str">
        <f t="shared" si="6"/>
        <v>26;Mädchen-Gig-Doppelvierer m. St. C/D/E</v>
      </c>
      <c r="T32" s="84">
        <v>26</v>
      </c>
      <c r="U32" s="1" t="s">
        <v>863</v>
      </c>
      <c r="W32" s="2">
        <v>0</v>
      </c>
      <c r="Y32" s="1" t="str">
        <f t="shared" si="4"/>
        <v>;</v>
      </c>
    </row>
    <row r="33" spans="1:25">
      <c r="A33" s="1" t="str">
        <f t="shared" si="0"/>
        <v>157;Lgw.-Juniorinnen-Einer B Lgr. III</v>
      </c>
      <c r="B33">
        <v>157</v>
      </c>
      <c r="C33" s="26" t="s">
        <v>824</v>
      </c>
      <c r="D33">
        <v>3</v>
      </c>
      <c r="E33" s="2">
        <v>13</v>
      </c>
      <c r="G33" s="1" t="str">
        <f t="shared" si="7"/>
        <v>;</v>
      </c>
      <c r="M33" s="1" t="str">
        <f t="shared" si="3"/>
        <v>;</v>
      </c>
      <c r="S33" s="1" t="str">
        <f t="shared" si="6"/>
        <v>27;Jungen-Doppelvierer m. St. C/D/E</v>
      </c>
      <c r="T33" s="84">
        <v>27</v>
      </c>
      <c r="U33" s="1" t="s">
        <v>795</v>
      </c>
      <c r="W33" s="2">
        <v>0</v>
      </c>
      <c r="Y33" s="1" t="str">
        <f t="shared" si="4"/>
        <v>;</v>
      </c>
    </row>
    <row r="34" spans="1:25">
      <c r="A34" s="1" t="str">
        <f t="shared" si="0"/>
        <v>158;Jungen-Einer C Lgr. I</v>
      </c>
      <c r="B34">
        <v>158</v>
      </c>
      <c r="C34" s="26" t="s">
        <v>825</v>
      </c>
      <c r="D34">
        <v>1</v>
      </c>
      <c r="E34" s="2">
        <v>13</v>
      </c>
      <c r="G34" s="1" t="str">
        <f t="shared" si="7"/>
        <v>;</v>
      </c>
      <c r="M34" s="1" t="str">
        <f t="shared" si="3"/>
        <v>;</v>
      </c>
      <c r="S34" s="1" t="str">
        <f t="shared" si="6"/>
        <v>;</v>
      </c>
      <c r="Y34" s="1" t="str">
        <f t="shared" si="4"/>
        <v>;</v>
      </c>
    </row>
    <row r="35" spans="1:25">
      <c r="A35" s="1" t="str">
        <f t="shared" si="0"/>
        <v>158;Jungen-Einer C Lgr. III</v>
      </c>
      <c r="B35">
        <v>158</v>
      </c>
      <c r="C35" s="26" t="s">
        <v>826</v>
      </c>
      <c r="D35">
        <v>3</v>
      </c>
      <c r="E35" s="2">
        <v>13</v>
      </c>
      <c r="G35" s="1" t="str">
        <f t="shared" si="7"/>
        <v>;</v>
      </c>
      <c r="M35" s="1" t="str">
        <f t="shared" si="3"/>
        <v>;</v>
      </c>
      <c r="S35" s="1" t="str">
        <f t="shared" si="6"/>
        <v>;</v>
      </c>
      <c r="Y35" s="1" t="str">
        <f t="shared" si="4"/>
        <v>;</v>
      </c>
    </row>
    <row r="36" spans="1:25">
      <c r="A36" s="1" t="str">
        <f t="shared" si="0"/>
        <v>160;Mädchen-Einer C Lgr. I</v>
      </c>
      <c r="B36">
        <v>160</v>
      </c>
      <c r="C36" s="26" t="s">
        <v>827</v>
      </c>
      <c r="D36">
        <v>1</v>
      </c>
      <c r="E36" s="2">
        <v>13</v>
      </c>
      <c r="G36" s="1" t="str">
        <f t="shared" si="7"/>
        <v>;</v>
      </c>
      <c r="M36" s="1" t="str">
        <f t="shared" si="3"/>
        <v>;</v>
      </c>
      <c r="S36" s="1" t="str">
        <f t="shared" si="6"/>
        <v>;</v>
      </c>
      <c r="Y36" s="1" t="str">
        <f t="shared" si="4"/>
        <v>;</v>
      </c>
    </row>
    <row r="37" spans="1:25">
      <c r="A37" s="1" t="str">
        <f t="shared" si="0"/>
        <v>160;Mädchen-Einer C Lgr. III</v>
      </c>
      <c r="B37">
        <v>160</v>
      </c>
      <c r="C37" s="26" t="s">
        <v>828</v>
      </c>
      <c r="D37">
        <v>3</v>
      </c>
      <c r="E37" s="2">
        <v>13</v>
      </c>
      <c r="G37" s="1" t="str">
        <f t="shared" si="7"/>
        <v>;</v>
      </c>
      <c r="M37" s="1" t="str">
        <f t="shared" si="3"/>
        <v>;</v>
      </c>
      <c r="S37" s="1" t="str">
        <f t="shared" si="6"/>
        <v>;</v>
      </c>
      <c r="Y37" s="1" t="str">
        <f t="shared" si="4"/>
        <v>;</v>
      </c>
    </row>
    <row r="38" spans="1:25">
      <c r="A38" s="1" t="str">
        <f t="shared" si="0"/>
        <v>161;Lgw.-Mädchen-Einer C Lgr I</v>
      </c>
      <c r="B38">
        <v>161</v>
      </c>
      <c r="C38" s="26" t="s">
        <v>829</v>
      </c>
      <c r="D38">
        <v>1</v>
      </c>
      <c r="E38" s="2">
        <v>13</v>
      </c>
      <c r="G38" s="1" t="str">
        <f t="shared" si="7"/>
        <v>;</v>
      </c>
      <c r="M38" s="1" t="str">
        <f t="shared" si="3"/>
        <v>;</v>
      </c>
      <c r="S38" s="1" t="str">
        <f t="shared" si="6"/>
        <v>;</v>
      </c>
      <c r="Y38" s="1" t="str">
        <f t="shared" si="4"/>
        <v>;</v>
      </c>
    </row>
    <row r="39" spans="1:25">
      <c r="A39" s="1" t="str">
        <f t="shared" si="0"/>
        <v>161;Lgw.-Mädchen-Einer C Lgr III</v>
      </c>
      <c r="B39">
        <v>161</v>
      </c>
      <c r="C39" s="26" t="s">
        <v>830</v>
      </c>
      <c r="D39">
        <v>3</v>
      </c>
      <c r="E39" s="2">
        <v>13</v>
      </c>
      <c r="G39" s="1" t="str">
        <f t="shared" si="7"/>
        <v>;</v>
      </c>
      <c r="M39" s="1" t="str">
        <f t="shared" si="3"/>
        <v>;</v>
      </c>
      <c r="S39" s="1" t="str">
        <f t="shared" si="6"/>
        <v>;</v>
      </c>
      <c r="Y39" s="1" t="str">
        <f t="shared" si="4"/>
        <v>;</v>
      </c>
    </row>
    <row r="40" spans="1:25">
      <c r="A40" s="1" t="str">
        <f t="shared" si="0"/>
        <v>162;Lgw.-Juniorinnen-Einer A Lgr II</v>
      </c>
      <c r="B40">
        <v>162</v>
      </c>
      <c r="C40" t="s">
        <v>804</v>
      </c>
      <c r="D40">
        <v>2</v>
      </c>
      <c r="E40" s="2">
        <v>13</v>
      </c>
      <c r="G40" s="1" t="str">
        <f t="shared" si="7"/>
        <v>;</v>
      </c>
      <c r="M40" s="1" t="str">
        <f t="shared" si="3"/>
        <v>;</v>
      </c>
      <c r="S40" s="1" t="str">
        <f t="shared" si="6"/>
        <v>;</v>
      </c>
      <c r="Y40" s="1" t="str">
        <f t="shared" si="4"/>
        <v>;</v>
      </c>
    </row>
    <row r="41" spans="1:25">
      <c r="A41" s="1" t="str">
        <f t="shared" si="0"/>
        <v>;  - Freitag -</v>
      </c>
      <c r="C41" s="1" t="s">
        <v>768</v>
      </c>
      <c r="E41" s="2"/>
      <c r="G41" s="1" t="str">
        <f t="shared" si="7"/>
        <v>;</v>
      </c>
      <c r="M41" s="1" t="str">
        <f t="shared" si="3"/>
        <v>;</v>
      </c>
      <c r="S41" s="1" t="str">
        <f t="shared" si="6"/>
        <v>;</v>
      </c>
      <c r="Y41" s="1" t="str">
        <f t="shared" si="4"/>
        <v>;</v>
      </c>
    </row>
    <row r="42" spans="1:25">
      <c r="A42" s="1" t="str">
        <f>CONCATENATE(B42,";",C42)</f>
        <v>6;Mädchen-Einer C/D/E</v>
      </c>
      <c r="B42" s="84">
        <v>6</v>
      </c>
      <c r="C42" s="1" t="s">
        <v>846</v>
      </c>
      <c r="E42" s="2">
        <v>13</v>
      </c>
      <c r="G42" s="1" t="str">
        <f t="shared" si="7"/>
        <v>;</v>
      </c>
      <c r="M42" s="1" t="str">
        <f t="shared" si="3"/>
        <v>;</v>
      </c>
      <c r="S42" s="1" t="str">
        <f t="shared" si="6"/>
        <v>;</v>
      </c>
      <c r="Y42" s="1" t="str">
        <f t="shared" si="4"/>
        <v>;</v>
      </c>
    </row>
    <row r="43" spans="1:25">
      <c r="A43" s="1" t="str">
        <f>CONCATENATE(B43,";",C43)</f>
        <v>12;Jungen-Einer C/D/E</v>
      </c>
      <c r="B43" s="84">
        <v>12</v>
      </c>
      <c r="C43" s="1" t="s">
        <v>847</v>
      </c>
      <c r="E43" s="2">
        <v>13</v>
      </c>
      <c r="G43" s="1" t="str">
        <f t="shared" si="7"/>
        <v>;</v>
      </c>
      <c r="M43" s="1" t="str">
        <f t="shared" si="3"/>
        <v>;</v>
      </c>
      <c r="S43" s="1" t="str">
        <f t="shared" si="6"/>
        <v>;</v>
      </c>
      <c r="Y43" s="1" t="str">
        <f t="shared" si="4"/>
        <v>;</v>
      </c>
    </row>
    <row r="44" spans="1:25">
      <c r="A44" s="1" t="str">
        <f>CONCATENATE(B44,";",C44)</f>
        <v>14;Junior-Einer B</v>
      </c>
      <c r="B44" s="84">
        <v>14</v>
      </c>
      <c r="C44" s="1" t="s">
        <v>848</v>
      </c>
      <c r="E44" s="2">
        <v>13</v>
      </c>
      <c r="G44" s="1" t="str">
        <f t="shared" si="7"/>
        <v>;</v>
      </c>
      <c r="M44" s="1" t="str">
        <f t="shared" si="3"/>
        <v>;</v>
      </c>
      <c r="S44" s="1" t="str">
        <f t="shared" si="6"/>
        <v>;</v>
      </c>
      <c r="Y44" s="1" t="str">
        <f t="shared" si="4"/>
        <v>;</v>
      </c>
    </row>
    <row r="45" spans="1:25">
      <c r="A45" s="1" t="str">
        <f>CONCATENATE(B45,";",C45)</f>
        <v>15;Junior-Einer A</v>
      </c>
      <c r="B45" s="84">
        <v>15</v>
      </c>
      <c r="C45" s="1" t="s">
        <v>849</v>
      </c>
      <c r="E45" s="2">
        <v>13</v>
      </c>
      <c r="G45" s="1" t="str">
        <f t="shared" si="7"/>
        <v>;</v>
      </c>
      <c r="M45" s="1" t="str">
        <f t="shared" si="3"/>
        <v>;</v>
      </c>
      <c r="S45" s="1" t="str">
        <f t="shared" si="6"/>
        <v>;</v>
      </c>
      <c r="Y45" s="1" t="str">
        <f t="shared" si="4"/>
        <v>;</v>
      </c>
    </row>
    <row r="46" spans="1:25">
      <c r="A46" s="1" t="str">
        <f>CONCATENATE(B46,";",C46)</f>
        <v>18;Juniorinnen-Einer B</v>
      </c>
      <c r="B46" s="84">
        <v>18</v>
      </c>
      <c r="C46" s="1" t="s">
        <v>850</v>
      </c>
      <c r="E46" s="2">
        <v>13</v>
      </c>
      <c r="G46" s="1" t="str">
        <f t="shared" si="7"/>
        <v>;</v>
      </c>
      <c r="M46" s="1" t="str">
        <f t="shared" si="3"/>
        <v>;</v>
      </c>
      <c r="S46" s="1" t="str">
        <f t="shared" si="6"/>
        <v>;</v>
      </c>
      <c r="Y46" s="1" t="str">
        <f t="shared" si="4"/>
        <v>;</v>
      </c>
    </row>
    <row r="47" spans="1:25">
      <c r="A47" s="1" t="str">
        <f t="shared" si="0"/>
        <v>19;Juniorinnen-Einer A</v>
      </c>
      <c r="B47" s="84">
        <v>19</v>
      </c>
      <c r="C47" s="1" t="s">
        <v>851</v>
      </c>
      <c r="E47" s="2">
        <v>13</v>
      </c>
      <c r="G47" s="1" t="str">
        <f t="shared" si="7"/>
        <v>;</v>
      </c>
      <c r="M47" s="1" t="str">
        <f t="shared" si="3"/>
        <v>;</v>
      </c>
      <c r="S47" s="1" t="str">
        <f t="shared" si="6"/>
        <v>;</v>
      </c>
      <c r="Y47" s="1" t="str">
        <f t="shared" si="4"/>
        <v>;</v>
      </c>
    </row>
    <row r="48" spans="1:25">
      <c r="G48" s="1" t="str">
        <f t="shared" si="7"/>
        <v>;</v>
      </c>
      <c r="M48" s="1" t="str">
        <f t="shared" si="3"/>
        <v>;</v>
      </c>
      <c r="S48" s="1" t="str">
        <f t="shared" si="6"/>
        <v>;</v>
      </c>
      <c r="Y48" s="1" t="str">
        <f t="shared" si="4"/>
        <v>;</v>
      </c>
    </row>
    <row r="49" spans="7:25">
      <c r="G49" s="1" t="str">
        <f t="shared" si="7"/>
        <v>;</v>
      </c>
      <c r="M49" s="1" t="str">
        <f t="shared" si="3"/>
        <v>;</v>
      </c>
      <c r="S49" s="1" t="str">
        <f t="shared" si="6"/>
        <v>;</v>
      </c>
      <c r="Y49" s="1" t="str">
        <f t="shared" si="4"/>
        <v>;</v>
      </c>
    </row>
    <row r="50" spans="7:25">
      <c r="M50" s="1" t="str">
        <f t="shared" si="3"/>
        <v>;</v>
      </c>
      <c r="S50" s="1" t="str">
        <f t="shared" si="6"/>
        <v>;</v>
      </c>
      <c r="Y50" s="1" t="str">
        <f t="shared" si="4"/>
        <v>;</v>
      </c>
    </row>
    <row r="51" spans="7:25">
      <c r="S51" s="1" t="str">
        <f t="shared" si="6"/>
        <v>;</v>
      </c>
    </row>
  </sheetData>
  <mergeCells count="5">
    <mergeCell ref="S1:W1"/>
    <mergeCell ref="Y1:AC1"/>
    <mergeCell ref="M1:Q1"/>
    <mergeCell ref="G1:K1"/>
    <mergeCell ref="A1:E1"/>
  </mergeCells>
  <phoneticPr fontId="0" type="noConversion"/>
  <pageMargins left="0.78740157499999996" right="0.78740157499999996" top="0.984251969" bottom="0.984251969" header="0.4921259845" footer="0.4921259845"/>
  <pageSetup paperSize="9" orientation="portrait" copies="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rgb="FFFF0000"/>
  </sheetPr>
  <dimension ref="A1:E328"/>
  <sheetViews>
    <sheetView topLeftCell="A49" workbookViewId="0">
      <selection activeCell="A6" sqref="A6"/>
    </sheetView>
  </sheetViews>
  <sheetFormatPr baseColWidth="10" defaultColWidth="11.453125" defaultRowHeight="12.5"/>
  <cols>
    <col min="1" max="1" width="46.26953125" bestFit="1" customWidth="1"/>
    <col min="2" max="2" width="9.54296875" bestFit="1" customWidth="1"/>
    <col min="3" max="3" width="35.26953125" customWidth="1"/>
    <col min="4" max="4" width="22.453125" bestFit="1" customWidth="1"/>
    <col min="5" max="5" width="30.7265625" bestFit="1" customWidth="1"/>
  </cols>
  <sheetData>
    <row r="1" spans="1:5" ht="14.5">
      <c r="A1" s="77" t="s">
        <v>587</v>
      </c>
      <c r="B1" s="76" t="s">
        <v>12</v>
      </c>
      <c r="C1" s="77" t="s">
        <v>647</v>
      </c>
      <c r="D1" s="76" t="s">
        <v>605</v>
      </c>
      <c r="E1" s="23" t="s">
        <v>13</v>
      </c>
    </row>
    <row r="2" spans="1:5" ht="14.5">
      <c r="A2" s="78" t="s">
        <v>78</v>
      </c>
      <c r="B2" s="75">
        <v>267</v>
      </c>
      <c r="C2" s="78" t="s">
        <v>77</v>
      </c>
      <c r="D2" s="74" t="s">
        <v>79</v>
      </c>
    </row>
    <row r="3" spans="1:5" ht="14.5">
      <c r="A3" s="78" t="s">
        <v>81</v>
      </c>
      <c r="B3" s="75">
        <v>3</v>
      </c>
      <c r="C3" s="78" t="s">
        <v>80</v>
      </c>
      <c r="D3" s="74" t="s">
        <v>15</v>
      </c>
    </row>
    <row r="4" spans="1:5" ht="14.5">
      <c r="A4" s="78" t="s">
        <v>83</v>
      </c>
      <c r="B4" s="75">
        <v>4</v>
      </c>
      <c r="C4" s="78" t="s">
        <v>82</v>
      </c>
      <c r="D4" s="74" t="s">
        <v>84</v>
      </c>
    </row>
    <row r="5" spans="1:5" ht="14.5">
      <c r="A5" s="78" t="s">
        <v>733</v>
      </c>
      <c r="B5" s="75">
        <v>354</v>
      </c>
      <c r="C5" s="78" t="s">
        <v>734</v>
      </c>
      <c r="D5" s="74" t="s">
        <v>735</v>
      </c>
    </row>
    <row r="6" spans="1:5" ht="14.5">
      <c r="A6" s="78" t="s">
        <v>86</v>
      </c>
      <c r="B6" s="75">
        <v>5</v>
      </c>
      <c r="C6" s="78" t="s">
        <v>85</v>
      </c>
      <c r="D6" s="74" t="s">
        <v>17</v>
      </c>
    </row>
    <row r="7" spans="1:5" ht="14.5">
      <c r="A7" s="78" t="s">
        <v>88</v>
      </c>
      <c r="B7" s="75">
        <v>6</v>
      </c>
      <c r="C7" s="78" t="s">
        <v>87</v>
      </c>
      <c r="D7" s="74" t="s">
        <v>17</v>
      </c>
    </row>
    <row r="8" spans="1:5" ht="14.5">
      <c r="A8" s="78" t="s">
        <v>90</v>
      </c>
      <c r="B8" s="75">
        <v>7</v>
      </c>
      <c r="C8" s="78" t="s">
        <v>89</v>
      </c>
      <c r="D8" s="74" t="s">
        <v>17</v>
      </c>
    </row>
    <row r="9" spans="1:5" ht="14.5">
      <c r="A9" s="78" t="s">
        <v>91</v>
      </c>
      <c r="B9" s="75">
        <v>8</v>
      </c>
      <c r="C9" s="78" t="s">
        <v>91</v>
      </c>
      <c r="D9" s="74" t="s">
        <v>17</v>
      </c>
    </row>
    <row r="10" spans="1:5" ht="14.5">
      <c r="A10" s="78" t="s">
        <v>620</v>
      </c>
      <c r="B10" s="75">
        <v>311</v>
      </c>
      <c r="C10" s="78" t="s">
        <v>620</v>
      </c>
      <c r="D10" s="74" t="s">
        <v>18</v>
      </c>
    </row>
    <row r="11" spans="1:5" ht="14.5">
      <c r="A11" s="78" t="s">
        <v>676</v>
      </c>
      <c r="B11" s="75">
        <v>329</v>
      </c>
      <c r="C11" s="78" t="s">
        <v>677</v>
      </c>
      <c r="D11" s="74" t="s">
        <v>18</v>
      </c>
    </row>
    <row r="12" spans="1:5" ht="14.5">
      <c r="A12" s="78" t="s">
        <v>93</v>
      </c>
      <c r="B12" s="75">
        <v>9</v>
      </c>
      <c r="C12" s="78" t="s">
        <v>92</v>
      </c>
      <c r="D12" s="74" t="s">
        <v>18</v>
      </c>
    </row>
    <row r="13" spans="1:5" ht="14.5">
      <c r="A13" s="78" t="s">
        <v>95</v>
      </c>
      <c r="B13" s="75">
        <v>211</v>
      </c>
      <c r="C13" s="78" t="s">
        <v>94</v>
      </c>
      <c r="D13" s="74" t="s">
        <v>18</v>
      </c>
    </row>
    <row r="14" spans="1:5" ht="14.5">
      <c r="A14" s="78" t="s">
        <v>97</v>
      </c>
      <c r="B14" s="75">
        <v>10</v>
      </c>
      <c r="C14" s="78" t="s">
        <v>96</v>
      </c>
      <c r="D14" s="74" t="s">
        <v>18</v>
      </c>
    </row>
    <row r="15" spans="1:5" ht="14.5">
      <c r="A15" s="78" t="s">
        <v>99</v>
      </c>
      <c r="B15" s="75">
        <v>11</v>
      </c>
      <c r="C15" s="78" t="s">
        <v>98</v>
      </c>
      <c r="D15" s="74" t="s">
        <v>18</v>
      </c>
    </row>
    <row r="16" spans="1:5" ht="14.5">
      <c r="A16" s="78" t="s">
        <v>101</v>
      </c>
      <c r="B16" s="75">
        <v>12</v>
      </c>
      <c r="C16" s="78" t="s">
        <v>100</v>
      </c>
      <c r="D16" s="74" t="s">
        <v>18</v>
      </c>
    </row>
    <row r="17" spans="1:4" ht="14.5">
      <c r="A17" s="78" t="s">
        <v>103</v>
      </c>
      <c r="B17" s="75">
        <v>13</v>
      </c>
      <c r="C17" s="78" t="s">
        <v>102</v>
      </c>
      <c r="D17" s="74" t="s">
        <v>18</v>
      </c>
    </row>
    <row r="18" spans="1:4" ht="14.5">
      <c r="A18" s="78" t="s">
        <v>105</v>
      </c>
      <c r="B18" s="75">
        <v>14</v>
      </c>
      <c r="C18" s="78" t="s">
        <v>104</v>
      </c>
      <c r="D18" s="74" t="s">
        <v>18</v>
      </c>
    </row>
    <row r="19" spans="1:4" ht="14.5">
      <c r="A19" s="78" t="s">
        <v>107</v>
      </c>
      <c r="B19" s="75">
        <v>15</v>
      </c>
      <c r="C19" s="78" t="s">
        <v>106</v>
      </c>
      <c r="D19" s="74" t="s">
        <v>18</v>
      </c>
    </row>
    <row r="20" spans="1:4" ht="14.5">
      <c r="A20" s="78" t="s">
        <v>109</v>
      </c>
      <c r="B20" s="75">
        <v>16</v>
      </c>
      <c r="C20" s="78" t="s">
        <v>108</v>
      </c>
      <c r="D20" s="74" t="s">
        <v>18</v>
      </c>
    </row>
    <row r="21" spans="1:4" ht="14.5">
      <c r="A21" s="78" t="s">
        <v>625</v>
      </c>
      <c r="B21" s="75">
        <v>312</v>
      </c>
      <c r="C21" s="78" t="s">
        <v>635</v>
      </c>
      <c r="D21" s="74" t="s">
        <v>18</v>
      </c>
    </row>
    <row r="22" spans="1:4" ht="14.5">
      <c r="A22" s="78" t="s">
        <v>111</v>
      </c>
      <c r="B22" s="75">
        <v>17</v>
      </c>
      <c r="C22" s="78" t="s">
        <v>110</v>
      </c>
      <c r="D22" s="74" t="s">
        <v>18</v>
      </c>
    </row>
    <row r="23" spans="1:4" ht="14.5">
      <c r="A23" s="78" t="s">
        <v>113</v>
      </c>
      <c r="B23" s="75">
        <v>18</v>
      </c>
      <c r="C23" s="78" t="s">
        <v>112</v>
      </c>
      <c r="D23" s="74" t="s">
        <v>18</v>
      </c>
    </row>
    <row r="24" spans="1:4" ht="14.5">
      <c r="A24" s="78" t="s">
        <v>115</v>
      </c>
      <c r="B24" s="75">
        <v>19</v>
      </c>
      <c r="C24" s="78" t="s">
        <v>114</v>
      </c>
      <c r="D24" s="74" t="s">
        <v>18</v>
      </c>
    </row>
    <row r="25" spans="1:4" ht="14.5">
      <c r="A25" s="78" t="s">
        <v>117</v>
      </c>
      <c r="B25" s="75">
        <v>20</v>
      </c>
      <c r="C25" s="78" t="s">
        <v>116</v>
      </c>
      <c r="D25" s="74" t="s">
        <v>118</v>
      </c>
    </row>
    <row r="26" spans="1:4" ht="14.5">
      <c r="A26" s="78" t="s">
        <v>120</v>
      </c>
      <c r="B26" s="75">
        <v>198</v>
      </c>
      <c r="C26" s="78" t="s">
        <v>119</v>
      </c>
      <c r="D26" s="74" t="s">
        <v>19</v>
      </c>
    </row>
    <row r="27" spans="1:4" ht="14.5">
      <c r="A27" s="78" t="s">
        <v>691</v>
      </c>
      <c r="B27" s="75">
        <v>336</v>
      </c>
      <c r="C27" s="78" t="s">
        <v>692</v>
      </c>
      <c r="D27" s="74" t="s">
        <v>19</v>
      </c>
    </row>
    <row r="28" spans="1:4" ht="14.5">
      <c r="A28" s="78" t="s">
        <v>658</v>
      </c>
      <c r="B28" s="75">
        <v>321</v>
      </c>
      <c r="C28" s="78" t="s">
        <v>659</v>
      </c>
      <c r="D28" s="74" t="s">
        <v>19</v>
      </c>
    </row>
    <row r="29" spans="1:4" ht="14.5">
      <c r="A29" s="78" t="s">
        <v>704</v>
      </c>
      <c r="B29" s="75">
        <v>342</v>
      </c>
      <c r="C29" s="78" t="s">
        <v>705</v>
      </c>
      <c r="D29" s="74" t="s">
        <v>19</v>
      </c>
    </row>
    <row r="30" spans="1:4" ht="14.5">
      <c r="A30" s="78" t="s">
        <v>662</v>
      </c>
      <c r="B30" s="75">
        <v>320</v>
      </c>
      <c r="C30" s="78" t="s">
        <v>657</v>
      </c>
      <c r="D30" s="74" t="s">
        <v>19</v>
      </c>
    </row>
    <row r="31" spans="1:4" ht="14.5">
      <c r="A31" s="78" t="s">
        <v>646</v>
      </c>
      <c r="B31" s="75">
        <v>315</v>
      </c>
      <c r="C31" s="78" t="s">
        <v>651</v>
      </c>
      <c r="D31" s="74" t="s">
        <v>653</v>
      </c>
    </row>
    <row r="32" spans="1:4" ht="14.5">
      <c r="A32" s="78" t="s">
        <v>654</v>
      </c>
      <c r="B32" s="75">
        <v>319</v>
      </c>
      <c r="C32" s="78" t="s">
        <v>655</v>
      </c>
      <c r="D32" s="74" t="s">
        <v>656</v>
      </c>
    </row>
    <row r="33" spans="1:4" ht="14.5">
      <c r="A33" s="78" t="s">
        <v>122</v>
      </c>
      <c r="B33" s="75">
        <v>21</v>
      </c>
      <c r="C33" s="78" t="s">
        <v>121</v>
      </c>
      <c r="D33" s="74" t="s">
        <v>20</v>
      </c>
    </row>
    <row r="34" spans="1:4" ht="14.5">
      <c r="A34" s="78" t="s">
        <v>765</v>
      </c>
      <c r="B34" s="75">
        <v>363</v>
      </c>
      <c r="C34" s="78" t="s">
        <v>766</v>
      </c>
      <c r="D34" s="74" t="s">
        <v>20</v>
      </c>
    </row>
    <row r="35" spans="1:4" ht="14.5">
      <c r="A35" s="78" t="s">
        <v>123</v>
      </c>
      <c r="B35" s="75">
        <v>22</v>
      </c>
      <c r="C35" s="78" t="s">
        <v>123</v>
      </c>
      <c r="D35" s="74" t="s">
        <v>20</v>
      </c>
    </row>
    <row r="36" spans="1:4" ht="14.5">
      <c r="A36" s="78" t="s">
        <v>125</v>
      </c>
      <c r="B36" s="75">
        <v>199</v>
      </c>
      <c r="C36" s="78" t="s">
        <v>124</v>
      </c>
      <c r="D36" s="74" t="s">
        <v>126</v>
      </c>
    </row>
    <row r="37" spans="1:4" ht="14.5">
      <c r="A37" s="78" t="s">
        <v>128</v>
      </c>
      <c r="B37" s="75">
        <v>23</v>
      </c>
      <c r="C37" s="78" t="s">
        <v>127</v>
      </c>
      <c r="D37" s="74" t="s">
        <v>21</v>
      </c>
    </row>
    <row r="38" spans="1:4" ht="14.5">
      <c r="A38" s="78" t="s">
        <v>130</v>
      </c>
      <c r="B38" s="75">
        <v>24</v>
      </c>
      <c r="C38" s="78" t="s">
        <v>129</v>
      </c>
      <c r="D38" s="74" t="s">
        <v>21</v>
      </c>
    </row>
    <row r="39" spans="1:4" ht="14.5">
      <c r="A39" s="78" t="s">
        <v>615</v>
      </c>
      <c r="B39" s="75">
        <v>302</v>
      </c>
      <c r="C39" s="78" t="s">
        <v>616</v>
      </c>
      <c r="D39" s="74" t="s">
        <v>21</v>
      </c>
    </row>
    <row r="40" spans="1:4" ht="14.5">
      <c r="A40" s="78" t="s">
        <v>132</v>
      </c>
      <c r="B40" s="75">
        <v>195</v>
      </c>
      <c r="C40" s="78" t="s">
        <v>131</v>
      </c>
      <c r="D40" s="74" t="s">
        <v>21</v>
      </c>
    </row>
    <row r="41" spans="1:4" ht="14.5">
      <c r="A41" s="78" t="s">
        <v>134</v>
      </c>
      <c r="B41" s="75">
        <v>25</v>
      </c>
      <c r="C41" s="78" t="s">
        <v>133</v>
      </c>
      <c r="D41" s="74" t="s">
        <v>21</v>
      </c>
    </row>
    <row r="42" spans="1:4" ht="14.5">
      <c r="A42" s="78" t="s">
        <v>136</v>
      </c>
      <c r="B42" s="75">
        <v>26</v>
      </c>
      <c r="C42" s="78" t="s">
        <v>135</v>
      </c>
      <c r="D42" s="74" t="s">
        <v>21</v>
      </c>
    </row>
    <row r="43" spans="1:4" ht="14.5">
      <c r="A43" s="78" t="s">
        <v>595</v>
      </c>
      <c r="B43" s="75">
        <v>301</v>
      </c>
      <c r="C43" s="78" t="s">
        <v>574</v>
      </c>
      <c r="D43" s="74" t="s">
        <v>21</v>
      </c>
    </row>
    <row r="44" spans="1:4" ht="14.5">
      <c r="A44" s="78" t="s">
        <v>138</v>
      </c>
      <c r="B44" s="75">
        <v>27</v>
      </c>
      <c r="C44" s="78" t="s">
        <v>137</v>
      </c>
      <c r="D44" s="74" t="s">
        <v>21</v>
      </c>
    </row>
    <row r="45" spans="1:4" ht="14.5">
      <c r="A45" s="78" t="s">
        <v>140</v>
      </c>
      <c r="B45" s="75">
        <v>213</v>
      </c>
      <c r="C45" s="78" t="s">
        <v>139</v>
      </c>
      <c r="D45" s="74" t="s">
        <v>21</v>
      </c>
    </row>
    <row r="46" spans="1:4" ht="14.5">
      <c r="A46" s="78" t="s">
        <v>142</v>
      </c>
      <c r="B46" s="75">
        <v>28</v>
      </c>
      <c r="C46" s="78" t="s">
        <v>141</v>
      </c>
      <c r="D46" s="74" t="s">
        <v>21</v>
      </c>
    </row>
    <row r="47" spans="1:4" ht="14.5">
      <c r="A47" s="78" t="s">
        <v>144</v>
      </c>
      <c r="B47" s="75">
        <v>29</v>
      </c>
      <c r="C47" s="78" t="s">
        <v>143</v>
      </c>
      <c r="D47" s="74" t="s">
        <v>21</v>
      </c>
    </row>
    <row r="48" spans="1:4" ht="14.5">
      <c r="A48" s="78" t="s">
        <v>146</v>
      </c>
      <c r="B48" s="75">
        <v>196</v>
      </c>
      <c r="C48" s="78" t="s">
        <v>145</v>
      </c>
      <c r="D48" s="74" t="s">
        <v>21</v>
      </c>
    </row>
    <row r="49" spans="1:4" ht="14.5">
      <c r="A49" s="78" t="s">
        <v>148</v>
      </c>
      <c r="B49" s="75">
        <v>30</v>
      </c>
      <c r="C49" s="78" t="s">
        <v>147</v>
      </c>
      <c r="D49" s="74" t="s">
        <v>21</v>
      </c>
    </row>
    <row r="50" spans="1:4" ht="14.5">
      <c r="A50" s="78" t="s">
        <v>150</v>
      </c>
      <c r="B50" s="75">
        <v>31</v>
      </c>
      <c r="C50" s="78" t="s">
        <v>149</v>
      </c>
      <c r="D50" s="74" t="s">
        <v>21</v>
      </c>
    </row>
    <row r="51" spans="1:4" ht="14.5">
      <c r="A51" s="78" t="s">
        <v>152</v>
      </c>
      <c r="B51" s="75">
        <v>32</v>
      </c>
      <c r="C51" s="78" t="s">
        <v>151</v>
      </c>
      <c r="D51" s="74" t="s">
        <v>23</v>
      </c>
    </row>
    <row r="52" spans="1:4" ht="14.5">
      <c r="A52" s="78" t="s">
        <v>154</v>
      </c>
      <c r="B52" s="75">
        <v>175</v>
      </c>
      <c r="C52" s="78" t="s">
        <v>153</v>
      </c>
      <c r="D52" s="74" t="s">
        <v>23</v>
      </c>
    </row>
    <row r="53" spans="1:4" ht="14.5">
      <c r="A53" s="78" t="s">
        <v>711</v>
      </c>
      <c r="B53" s="75">
        <v>345</v>
      </c>
      <c r="C53" s="78" t="s">
        <v>712</v>
      </c>
      <c r="D53" s="74" t="s">
        <v>23</v>
      </c>
    </row>
    <row r="54" spans="1:4" ht="14.5">
      <c r="A54" s="78" t="s">
        <v>594</v>
      </c>
      <c r="B54" s="75">
        <v>177</v>
      </c>
      <c r="C54" s="78" t="s">
        <v>573</v>
      </c>
      <c r="D54" s="74" t="s">
        <v>23</v>
      </c>
    </row>
    <row r="55" spans="1:4" ht="14.5">
      <c r="A55" s="78" t="s">
        <v>627</v>
      </c>
      <c r="B55" s="75">
        <v>307</v>
      </c>
      <c r="C55" s="78" t="s">
        <v>637</v>
      </c>
      <c r="D55" s="74" t="s">
        <v>23</v>
      </c>
    </row>
    <row r="56" spans="1:4" ht="14.5">
      <c r="A56" s="78" t="s">
        <v>597</v>
      </c>
      <c r="B56" s="75">
        <v>288</v>
      </c>
      <c r="C56" s="78" t="s">
        <v>576</v>
      </c>
      <c r="D56" s="74" t="s">
        <v>23</v>
      </c>
    </row>
    <row r="57" spans="1:4" ht="14.5">
      <c r="A57" s="78" t="s">
        <v>599</v>
      </c>
      <c r="B57" s="75">
        <v>287</v>
      </c>
      <c r="C57" s="78" t="s">
        <v>579</v>
      </c>
      <c r="D57" s="74" t="s">
        <v>23</v>
      </c>
    </row>
    <row r="58" spans="1:4" ht="14.5">
      <c r="A58" s="78" t="s">
        <v>581</v>
      </c>
      <c r="B58" s="75">
        <v>290</v>
      </c>
      <c r="C58" s="78" t="s">
        <v>581</v>
      </c>
      <c r="D58" s="74" t="s">
        <v>23</v>
      </c>
    </row>
    <row r="59" spans="1:4" ht="14.5">
      <c r="A59" s="78" t="s">
        <v>618</v>
      </c>
      <c r="B59" s="75">
        <v>303</v>
      </c>
      <c r="C59" s="78" t="s">
        <v>617</v>
      </c>
      <c r="D59" s="74" t="s">
        <v>23</v>
      </c>
    </row>
    <row r="60" spans="1:4" ht="14.5">
      <c r="A60" s="78" t="s">
        <v>600</v>
      </c>
      <c r="B60" s="75">
        <v>289</v>
      </c>
      <c r="C60" s="78" t="s">
        <v>582</v>
      </c>
      <c r="D60" s="74" t="s">
        <v>23</v>
      </c>
    </row>
    <row r="61" spans="1:4" ht="14.5">
      <c r="A61" s="78" t="s">
        <v>156</v>
      </c>
      <c r="B61" s="75">
        <v>200</v>
      </c>
      <c r="C61" s="78" t="s">
        <v>155</v>
      </c>
      <c r="D61" s="74" t="s">
        <v>23</v>
      </c>
    </row>
    <row r="62" spans="1:4" ht="14.5">
      <c r="A62" s="78" t="s">
        <v>602</v>
      </c>
      <c r="B62" s="75">
        <v>286</v>
      </c>
      <c r="C62" s="78" t="s">
        <v>584</v>
      </c>
      <c r="D62" s="74" t="s">
        <v>23</v>
      </c>
    </row>
    <row r="63" spans="1:4" ht="14.5">
      <c r="A63" s="78" t="s">
        <v>158</v>
      </c>
      <c r="B63" s="75">
        <v>33</v>
      </c>
      <c r="C63" s="78" t="s">
        <v>157</v>
      </c>
      <c r="D63" s="74" t="s">
        <v>23</v>
      </c>
    </row>
    <row r="64" spans="1:4" ht="14.5">
      <c r="A64" s="78" t="s">
        <v>160</v>
      </c>
      <c r="B64" s="75">
        <v>34</v>
      </c>
      <c r="C64" s="78" t="s">
        <v>159</v>
      </c>
      <c r="D64" s="74" t="s">
        <v>22</v>
      </c>
    </row>
    <row r="65" spans="1:4" ht="14.5">
      <c r="A65" s="78" t="s">
        <v>162</v>
      </c>
      <c r="B65" s="75">
        <v>183</v>
      </c>
      <c r="C65" s="78" t="s">
        <v>161</v>
      </c>
      <c r="D65" s="74" t="s">
        <v>22</v>
      </c>
    </row>
    <row r="66" spans="1:4" ht="14.5">
      <c r="A66" s="78" t="s">
        <v>164</v>
      </c>
      <c r="B66" s="75">
        <v>35</v>
      </c>
      <c r="C66" s="78" t="s">
        <v>163</v>
      </c>
      <c r="D66" s="74" t="s">
        <v>22</v>
      </c>
    </row>
    <row r="67" spans="1:4" ht="14.5">
      <c r="A67" s="78" t="s">
        <v>166</v>
      </c>
      <c r="B67" s="75">
        <v>36</v>
      </c>
      <c r="C67" s="78" t="s">
        <v>165</v>
      </c>
      <c r="D67" s="74" t="s">
        <v>22</v>
      </c>
    </row>
    <row r="68" spans="1:4" ht="14.5">
      <c r="A68" s="78" t="s">
        <v>168</v>
      </c>
      <c r="B68" s="75">
        <v>37</v>
      </c>
      <c r="C68" s="78" t="s">
        <v>167</v>
      </c>
      <c r="D68" s="74" t="s">
        <v>22</v>
      </c>
    </row>
    <row r="69" spans="1:4" ht="14.5">
      <c r="A69" s="78" t="s">
        <v>170</v>
      </c>
      <c r="B69" s="75">
        <v>206</v>
      </c>
      <c r="C69" s="78" t="s">
        <v>169</v>
      </c>
      <c r="D69" s="74" t="s">
        <v>22</v>
      </c>
    </row>
    <row r="70" spans="1:4" ht="14.5">
      <c r="A70" s="78" t="s">
        <v>758</v>
      </c>
      <c r="B70" s="75">
        <v>360</v>
      </c>
      <c r="C70" s="78" t="s">
        <v>759</v>
      </c>
      <c r="D70" s="74" t="s">
        <v>22</v>
      </c>
    </row>
    <row r="71" spans="1:4" ht="14.5">
      <c r="A71" s="78" t="s">
        <v>172</v>
      </c>
      <c r="B71" s="75">
        <v>174</v>
      </c>
      <c r="C71" s="78" t="s">
        <v>171</v>
      </c>
      <c r="D71" s="74" t="s">
        <v>22</v>
      </c>
    </row>
    <row r="72" spans="1:4" ht="14.5">
      <c r="A72" s="78" t="s">
        <v>596</v>
      </c>
      <c r="B72" s="75">
        <v>275</v>
      </c>
      <c r="C72" s="78" t="s">
        <v>575</v>
      </c>
      <c r="D72" s="74" t="s">
        <v>22</v>
      </c>
    </row>
    <row r="73" spans="1:4" ht="14.5">
      <c r="A73" s="78" t="s">
        <v>174</v>
      </c>
      <c r="B73" s="75">
        <v>38</v>
      </c>
      <c r="C73" s="78" t="s">
        <v>173</v>
      </c>
      <c r="D73" s="74" t="s">
        <v>22</v>
      </c>
    </row>
    <row r="74" spans="1:4" ht="14.5">
      <c r="A74" s="78" t="s">
        <v>176</v>
      </c>
      <c r="B74" s="75">
        <v>207</v>
      </c>
      <c r="C74" s="78" t="s">
        <v>175</v>
      </c>
      <c r="D74" s="74" t="s">
        <v>22</v>
      </c>
    </row>
    <row r="75" spans="1:4" ht="14.5">
      <c r="A75" s="78" t="s">
        <v>178</v>
      </c>
      <c r="B75" s="75">
        <v>39</v>
      </c>
      <c r="C75" s="78" t="s">
        <v>177</v>
      </c>
      <c r="D75" s="74" t="s">
        <v>22</v>
      </c>
    </row>
    <row r="76" spans="1:4" ht="14.5">
      <c r="A76" s="78" t="s">
        <v>180</v>
      </c>
      <c r="B76" s="75">
        <v>190</v>
      </c>
      <c r="C76" s="78" t="s">
        <v>179</v>
      </c>
      <c r="D76" s="74" t="s">
        <v>22</v>
      </c>
    </row>
    <row r="77" spans="1:4" ht="14.5">
      <c r="A77" s="78" t="s">
        <v>182</v>
      </c>
      <c r="B77" s="75">
        <v>40</v>
      </c>
      <c r="C77" s="78" t="s">
        <v>181</v>
      </c>
      <c r="D77" s="74" t="s">
        <v>22</v>
      </c>
    </row>
    <row r="78" spans="1:4" ht="14.5">
      <c r="A78" s="78" t="s">
        <v>184</v>
      </c>
      <c r="B78" s="75">
        <v>41</v>
      </c>
      <c r="C78" s="78" t="s">
        <v>183</v>
      </c>
      <c r="D78" s="74" t="s">
        <v>185</v>
      </c>
    </row>
    <row r="79" spans="1:4" ht="14.5">
      <c r="A79" s="78" t="s">
        <v>187</v>
      </c>
      <c r="B79" s="75">
        <v>42</v>
      </c>
      <c r="C79" s="78" t="s">
        <v>186</v>
      </c>
      <c r="D79" s="74" t="s">
        <v>24</v>
      </c>
    </row>
    <row r="80" spans="1:4" ht="14.5">
      <c r="A80" s="78" t="s">
        <v>189</v>
      </c>
      <c r="B80" s="75">
        <v>259</v>
      </c>
      <c r="C80" s="78" t="s">
        <v>188</v>
      </c>
      <c r="D80" s="74" t="s">
        <v>24</v>
      </c>
    </row>
    <row r="81" spans="1:4" ht="14.5">
      <c r="A81" s="78" t="s">
        <v>190</v>
      </c>
      <c r="B81" s="75">
        <v>43</v>
      </c>
      <c r="C81" s="78" t="s">
        <v>190</v>
      </c>
      <c r="D81" s="74" t="s">
        <v>24</v>
      </c>
    </row>
    <row r="82" spans="1:4" ht="14.5">
      <c r="A82" s="78" t="s">
        <v>192</v>
      </c>
      <c r="B82" s="75">
        <v>44</v>
      </c>
      <c r="C82" s="78" t="s">
        <v>191</v>
      </c>
      <c r="D82" s="74" t="s">
        <v>24</v>
      </c>
    </row>
    <row r="83" spans="1:4" ht="14.5">
      <c r="A83" s="78" t="s">
        <v>193</v>
      </c>
      <c r="B83" s="75">
        <v>45</v>
      </c>
      <c r="C83" s="78" t="s">
        <v>193</v>
      </c>
      <c r="D83" s="74" t="s">
        <v>24</v>
      </c>
    </row>
    <row r="84" spans="1:4" ht="14.5">
      <c r="A84" s="78" t="s">
        <v>660</v>
      </c>
      <c r="B84" s="75">
        <v>322</v>
      </c>
      <c r="C84" s="78" t="s">
        <v>661</v>
      </c>
      <c r="D84" s="74" t="s">
        <v>24</v>
      </c>
    </row>
    <row r="85" spans="1:4" ht="14.5">
      <c r="A85" s="78" t="s">
        <v>195</v>
      </c>
      <c r="B85" s="75">
        <v>46</v>
      </c>
      <c r="C85" s="78" t="s">
        <v>194</v>
      </c>
      <c r="D85" s="74" t="s">
        <v>24</v>
      </c>
    </row>
    <row r="86" spans="1:4" ht="14.5">
      <c r="A86" s="78" t="s">
        <v>197</v>
      </c>
      <c r="B86" s="75">
        <v>47</v>
      </c>
      <c r="C86" s="78" t="s">
        <v>196</v>
      </c>
      <c r="D86" s="74" t="s">
        <v>24</v>
      </c>
    </row>
    <row r="87" spans="1:4" ht="14.5">
      <c r="A87" s="78" t="s">
        <v>201</v>
      </c>
      <c r="B87" s="75">
        <v>212</v>
      </c>
      <c r="C87" s="78" t="s">
        <v>200</v>
      </c>
      <c r="D87" s="74" t="s">
        <v>24</v>
      </c>
    </row>
    <row r="88" spans="1:4" ht="14.5">
      <c r="A88" s="78" t="s">
        <v>763</v>
      </c>
      <c r="B88" s="75">
        <v>362</v>
      </c>
      <c r="C88" s="78" t="s">
        <v>764</v>
      </c>
      <c r="D88" s="74" t="s">
        <v>24</v>
      </c>
    </row>
    <row r="89" spans="1:4" ht="14.5">
      <c r="A89" s="78" t="s">
        <v>202</v>
      </c>
      <c r="B89" s="75">
        <v>49</v>
      </c>
      <c r="C89" s="78" t="s">
        <v>202</v>
      </c>
      <c r="D89" s="74" t="s">
        <v>24</v>
      </c>
    </row>
    <row r="90" spans="1:4" ht="14.5">
      <c r="A90" s="78" t="s">
        <v>590</v>
      </c>
      <c r="B90" s="75">
        <v>296</v>
      </c>
      <c r="C90" s="78" t="s">
        <v>567</v>
      </c>
      <c r="D90" s="74" t="s">
        <v>24</v>
      </c>
    </row>
    <row r="91" spans="1:4" ht="14.5">
      <c r="A91" s="78" t="s">
        <v>204</v>
      </c>
      <c r="B91" s="75">
        <v>50</v>
      </c>
      <c r="C91" s="78" t="s">
        <v>203</v>
      </c>
      <c r="D91" s="74" t="s">
        <v>24</v>
      </c>
    </row>
    <row r="92" spans="1:4" ht="14.5">
      <c r="A92" s="78" t="s">
        <v>206</v>
      </c>
      <c r="B92" s="75">
        <v>51</v>
      </c>
      <c r="C92" s="78" t="s">
        <v>205</v>
      </c>
      <c r="D92" s="74" t="s">
        <v>24</v>
      </c>
    </row>
    <row r="93" spans="1:4" ht="14.5">
      <c r="A93" s="78" t="s">
        <v>702</v>
      </c>
      <c r="B93" s="75">
        <v>341</v>
      </c>
      <c r="C93" s="78" t="s">
        <v>703</v>
      </c>
      <c r="D93" s="74" t="s">
        <v>24</v>
      </c>
    </row>
    <row r="94" spans="1:4" ht="14.5">
      <c r="A94" s="78" t="s">
        <v>207</v>
      </c>
      <c r="B94" s="75">
        <v>52</v>
      </c>
      <c r="C94" s="78" t="s">
        <v>207</v>
      </c>
      <c r="D94" s="74" t="s">
        <v>24</v>
      </c>
    </row>
    <row r="95" spans="1:4" ht="14.5">
      <c r="A95" s="78" t="s">
        <v>208</v>
      </c>
      <c r="B95" s="75">
        <v>53</v>
      </c>
      <c r="C95" s="78" t="s">
        <v>208</v>
      </c>
      <c r="D95" s="74" t="s">
        <v>24</v>
      </c>
    </row>
    <row r="96" spans="1:4" ht="14.5">
      <c r="A96" s="78" t="s">
        <v>210</v>
      </c>
      <c r="B96" s="75">
        <v>54</v>
      </c>
      <c r="C96" s="78" t="s">
        <v>209</v>
      </c>
      <c r="D96" s="74" t="s">
        <v>24</v>
      </c>
    </row>
    <row r="97" spans="1:4" ht="14.5">
      <c r="A97" s="78" t="s">
        <v>212</v>
      </c>
      <c r="B97" s="75">
        <v>55</v>
      </c>
      <c r="C97" s="78" t="s">
        <v>211</v>
      </c>
      <c r="D97" s="74" t="s">
        <v>24</v>
      </c>
    </row>
    <row r="98" spans="1:4" ht="14.5">
      <c r="A98" s="78" t="s">
        <v>214</v>
      </c>
      <c r="B98" s="75">
        <v>181</v>
      </c>
      <c r="C98" s="78" t="s">
        <v>213</v>
      </c>
      <c r="D98" s="74" t="s">
        <v>24</v>
      </c>
    </row>
    <row r="99" spans="1:4" ht="14.5">
      <c r="A99" s="78" t="s">
        <v>216</v>
      </c>
      <c r="B99" s="75">
        <v>56</v>
      </c>
      <c r="C99" s="78" t="s">
        <v>215</v>
      </c>
      <c r="D99" s="74" t="s">
        <v>24</v>
      </c>
    </row>
    <row r="100" spans="1:4" ht="14.5">
      <c r="A100" s="78" t="s">
        <v>592</v>
      </c>
      <c r="B100" s="75">
        <v>57</v>
      </c>
      <c r="C100" s="78" t="s">
        <v>571</v>
      </c>
      <c r="D100" s="74" t="s">
        <v>24</v>
      </c>
    </row>
    <row r="101" spans="1:4" ht="14.5">
      <c r="A101" s="78" t="s">
        <v>218</v>
      </c>
      <c r="B101" s="75">
        <v>58</v>
      </c>
      <c r="C101" s="78" t="s">
        <v>217</v>
      </c>
      <c r="D101" s="74" t="s">
        <v>24</v>
      </c>
    </row>
    <row r="102" spans="1:4" ht="14.5">
      <c r="A102" s="78" t="s">
        <v>220</v>
      </c>
      <c r="B102" s="75">
        <v>59</v>
      </c>
      <c r="C102" s="78" t="s">
        <v>219</v>
      </c>
      <c r="D102" s="74" t="s">
        <v>24</v>
      </c>
    </row>
    <row r="103" spans="1:4" ht="14.5">
      <c r="A103" s="78" t="s">
        <v>222</v>
      </c>
      <c r="B103" s="75">
        <v>219</v>
      </c>
      <c r="C103" s="78" t="s">
        <v>221</v>
      </c>
      <c r="D103" s="74" t="s">
        <v>24</v>
      </c>
    </row>
    <row r="104" spans="1:4" ht="14.5">
      <c r="A104" s="78" t="s">
        <v>224</v>
      </c>
      <c r="B104" s="75">
        <v>60</v>
      </c>
      <c r="C104" s="78" t="s">
        <v>223</v>
      </c>
      <c r="D104" s="74" t="s">
        <v>24</v>
      </c>
    </row>
    <row r="105" spans="1:4" ht="14.5">
      <c r="A105" s="78" t="s">
        <v>226</v>
      </c>
      <c r="B105" s="75">
        <v>61</v>
      </c>
      <c r="C105" s="78" t="s">
        <v>225</v>
      </c>
      <c r="D105" s="74" t="s">
        <v>24</v>
      </c>
    </row>
    <row r="106" spans="1:4" ht="14.5">
      <c r="A106" s="78" t="s">
        <v>687</v>
      </c>
      <c r="B106" s="75">
        <v>334</v>
      </c>
      <c r="C106" s="78" t="s">
        <v>688</v>
      </c>
      <c r="D106" s="74" t="s">
        <v>24</v>
      </c>
    </row>
    <row r="107" spans="1:4" ht="14.5">
      <c r="A107" s="78" t="s">
        <v>228</v>
      </c>
      <c r="B107" s="75">
        <v>203</v>
      </c>
      <c r="C107" s="78" t="s">
        <v>227</v>
      </c>
      <c r="D107" s="74" t="s">
        <v>24</v>
      </c>
    </row>
    <row r="108" spans="1:4" ht="14.5">
      <c r="A108" s="78" t="s">
        <v>230</v>
      </c>
      <c r="B108" s="75">
        <v>62</v>
      </c>
      <c r="C108" s="78" t="s">
        <v>229</v>
      </c>
      <c r="D108" s="74" t="s">
        <v>24</v>
      </c>
    </row>
    <row r="109" spans="1:4" ht="14.5">
      <c r="A109" s="78" t="s">
        <v>232</v>
      </c>
      <c r="B109" s="75">
        <v>63</v>
      </c>
      <c r="C109" s="78" t="s">
        <v>231</v>
      </c>
      <c r="D109" s="74" t="s">
        <v>24</v>
      </c>
    </row>
    <row r="110" spans="1:4" ht="14.5">
      <c r="A110" s="78" t="s">
        <v>234</v>
      </c>
      <c r="B110" s="75">
        <v>64</v>
      </c>
      <c r="C110" s="78" t="s">
        <v>233</v>
      </c>
      <c r="D110" s="74" t="s">
        <v>24</v>
      </c>
    </row>
    <row r="111" spans="1:4" ht="14.5">
      <c r="A111" s="78" t="s">
        <v>236</v>
      </c>
      <c r="B111" s="75">
        <v>65</v>
      </c>
      <c r="C111" s="78" t="s">
        <v>235</v>
      </c>
      <c r="D111" s="74" t="s">
        <v>24</v>
      </c>
    </row>
    <row r="112" spans="1:4" ht="14.5">
      <c r="A112" s="78" t="s">
        <v>238</v>
      </c>
      <c r="B112" s="75">
        <v>66</v>
      </c>
      <c r="C112" s="78" t="s">
        <v>237</v>
      </c>
      <c r="D112" s="74" t="s">
        <v>24</v>
      </c>
    </row>
    <row r="113" spans="1:4" ht="14.5">
      <c r="A113" s="78" t="s">
        <v>240</v>
      </c>
      <c r="B113" s="75">
        <v>67</v>
      </c>
      <c r="C113" s="78" t="s">
        <v>239</v>
      </c>
      <c r="D113" s="74" t="s">
        <v>24</v>
      </c>
    </row>
    <row r="114" spans="1:4" ht="14.5">
      <c r="A114" s="78" t="s">
        <v>241</v>
      </c>
      <c r="B114" s="75">
        <v>68</v>
      </c>
      <c r="C114" s="78" t="s">
        <v>241</v>
      </c>
      <c r="D114" s="74" t="s">
        <v>24</v>
      </c>
    </row>
    <row r="115" spans="1:4" ht="14.5">
      <c r="A115" s="78" t="s">
        <v>621</v>
      </c>
      <c r="B115" s="75">
        <v>313</v>
      </c>
      <c r="C115" s="78" t="s">
        <v>631</v>
      </c>
      <c r="D115" s="74" t="s">
        <v>25</v>
      </c>
    </row>
    <row r="116" spans="1:4" ht="14.5">
      <c r="A116" s="78" t="s">
        <v>642</v>
      </c>
      <c r="B116" s="75">
        <v>272</v>
      </c>
      <c r="C116" s="78" t="s">
        <v>242</v>
      </c>
      <c r="D116" s="74" t="s">
        <v>25</v>
      </c>
    </row>
    <row r="117" spans="1:4" ht="14.5">
      <c r="A117" s="78" t="s">
        <v>689</v>
      </c>
      <c r="B117" s="75">
        <v>335</v>
      </c>
      <c r="C117" s="78" t="s">
        <v>689</v>
      </c>
      <c r="D117" s="74" t="s">
        <v>690</v>
      </c>
    </row>
    <row r="118" spans="1:4" ht="14.5">
      <c r="A118" s="78" t="s">
        <v>199</v>
      </c>
      <c r="B118" s="75">
        <v>69</v>
      </c>
      <c r="C118" s="78" t="s">
        <v>198</v>
      </c>
      <c r="D118" s="74" t="s">
        <v>243</v>
      </c>
    </row>
    <row r="119" spans="1:4" ht="14.5">
      <c r="A119" s="78" t="s">
        <v>245</v>
      </c>
      <c r="B119" s="75">
        <v>70</v>
      </c>
      <c r="C119" s="78" t="s">
        <v>244</v>
      </c>
      <c r="D119" s="74" t="s">
        <v>243</v>
      </c>
    </row>
    <row r="120" spans="1:4" ht="14.5">
      <c r="A120" s="78" t="s">
        <v>247</v>
      </c>
      <c r="B120" s="75">
        <v>71</v>
      </c>
      <c r="C120" s="78" t="s">
        <v>246</v>
      </c>
      <c r="D120" s="74" t="s">
        <v>26</v>
      </c>
    </row>
    <row r="121" spans="1:4" ht="14.5">
      <c r="A121" s="78" t="s">
        <v>249</v>
      </c>
      <c r="B121" s="75">
        <v>72</v>
      </c>
      <c r="C121" s="78" t="s">
        <v>248</v>
      </c>
      <c r="D121" s="74" t="s">
        <v>26</v>
      </c>
    </row>
    <row r="122" spans="1:4" ht="14.5">
      <c r="A122" s="78" t="s">
        <v>588</v>
      </c>
      <c r="B122" s="75">
        <v>295</v>
      </c>
      <c r="C122" s="78" t="s">
        <v>565</v>
      </c>
      <c r="D122" s="74" t="s">
        <v>26</v>
      </c>
    </row>
    <row r="123" spans="1:4" ht="14.5">
      <c r="A123" s="78" t="s">
        <v>251</v>
      </c>
      <c r="B123" s="75">
        <v>245</v>
      </c>
      <c r="C123" s="78" t="s">
        <v>250</v>
      </c>
      <c r="D123" s="74" t="s">
        <v>26</v>
      </c>
    </row>
    <row r="124" spans="1:4" ht="14.5">
      <c r="A124" s="78" t="s">
        <v>253</v>
      </c>
      <c r="B124" s="75">
        <v>172</v>
      </c>
      <c r="C124" s="78" t="s">
        <v>252</v>
      </c>
      <c r="D124" s="74" t="s">
        <v>26</v>
      </c>
    </row>
    <row r="125" spans="1:4" ht="14.5">
      <c r="A125" s="78" t="s">
        <v>255</v>
      </c>
      <c r="B125" s="75">
        <v>73</v>
      </c>
      <c r="C125" s="78" t="s">
        <v>254</v>
      </c>
      <c r="D125" s="74" t="s">
        <v>26</v>
      </c>
    </row>
    <row r="126" spans="1:4" ht="14.5">
      <c r="A126" s="78" t="s">
        <v>257</v>
      </c>
      <c r="B126" s="75">
        <v>237</v>
      </c>
      <c r="C126" s="78" t="s">
        <v>256</v>
      </c>
      <c r="D126" s="74" t="s">
        <v>26</v>
      </c>
    </row>
    <row r="127" spans="1:4" ht="14.5">
      <c r="A127" s="78" t="s">
        <v>259</v>
      </c>
      <c r="B127" s="75">
        <v>234</v>
      </c>
      <c r="C127" s="78" t="s">
        <v>258</v>
      </c>
      <c r="D127" s="74" t="s">
        <v>26</v>
      </c>
    </row>
    <row r="128" spans="1:4" ht="14.5">
      <c r="A128" s="78" t="s">
        <v>260</v>
      </c>
      <c r="B128" s="75">
        <v>197</v>
      </c>
      <c r="C128" s="78" t="s">
        <v>260</v>
      </c>
      <c r="D128" s="74" t="s">
        <v>26</v>
      </c>
    </row>
    <row r="129" spans="1:4" ht="14.5">
      <c r="A129" s="78" t="s">
        <v>262</v>
      </c>
      <c r="B129" s="75">
        <v>218</v>
      </c>
      <c r="C129" s="78" t="s">
        <v>261</v>
      </c>
      <c r="D129" s="74" t="s">
        <v>26</v>
      </c>
    </row>
    <row r="130" spans="1:4" ht="14.5">
      <c r="A130" s="78" t="s">
        <v>264</v>
      </c>
      <c r="B130" s="75">
        <v>235</v>
      </c>
      <c r="C130" s="78" t="s">
        <v>263</v>
      </c>
      <c r="D130" s="74" t="s">
        <v>26</v>
      </c>
    </row>
    <row r="131" spans="1:4" ht="14.5">
      <c r="A131" s="78" t="s">
        <v>266</v>
      </c>
      <c r="B131" s="75">
        <v>74</v>
      </c>
      <c r="C131" s="78" t="s">
        <v>265</v>
      </c>
      <c r="D131" s="74" t="s">
        <v>26</v>
      </c>
    </row>
    <row r="132" spans="1:4" ht="14.5">
      <c r="A132" s="78" t="s">
        <v>268</v>
      </c>
      <c r="B132" s="75">
        <v>257</v>
      </c>
      <c r="C132" s="78" t="s">
        <v>267</v>
      </c>
      <c r="D132" s="74" t="s">
        <v>16</v>
      </c>
    </row>
    <row r="133" spans="1:4" ht="14.5">
      <c r="A133" s="78" t="s">
        <v>270</v>
      </c>
      <c r="B133" s="75">
        <v>266</v>
      </c>
      <c r="C133" s="78" t="s">
        <v>269</v>
      </c>
      <c r="D133" s="74" t="s">
        <v>16</v>
      </c>
    </row>
    <row r="134" spans="1:4" ht="14.5">
      <c r="A134" s="78" t="s">
        <v>272</v>
      </c>
      <c r="B134" s="75">
        <v>209</v>
      </c>
      <c r="C134" s="78" t="s">
        <v>271</v>
      </c>
      <c r="D134" s="74" t="s">
        <v>273</v>
      </c>
    </row>
    <row r="135" spans="1:4" ht="14.5">
      <c r="A135" s="78" t="s">
        <v>274</v>
      </c>
      <c r="B135" s="75">
        <v>215</v>
      </c>
      <c r="C135" s="78" t="s">
        <v>274</v>
      </c>
      <c r="D135" s="74" t="s">
        <v>273</v>
      </c>
    </row>
    <row r="136" spans="1:4" ht="14.5">
      <c r="A136" s="78" t="s">
        <v>593</v>
      </c>
      <c r="B136" s="75">
        <v>293</v>
      </c>
      <c r="C136" s="78" t="s">
        <v>572</v>
      </c>
      <c r="D136" s="74" t="s">
        <v>273</v>
      </c>
    </row>
    <row r="137" spans="1:4" ht="14.5">
      <c r="A137" s="78" t="s">
        <v>276</v>
      </c>
      <c r="B137" s="75">
        <v>75</v>
      </c>
      <c r="C137" s="78" t="s">
        <v>275</v>
      </c>
      <c r="D137" s="74" t="s">
        <v>273</v>
      </c>
    </row>
    <row r="138" spans="1:4" ht="14.5">
      <c r="A138" s="78" t="s">
        <v>278</v>
      </c>
      <c r="B138" s="75">
        <v>178</v>
      </c>
      <c r="C138" s="78" t="s">
        <v>277</v>
      </c>
      <c r="D138" s="74" t="s">
        <v>27</v>
      </c>
    </row>
    <row r="139" spans="1:4" ht="14.5">
      <c r="A139" s="78" t="s">
        <v>280</v>
      </c>
      <c r="B139" s="75">
        <v>76</v>
      </c>
      <c r="C139" s="78" t="s">
        <v>279</v>
      </c>
      <c r="D139" s="74" t="s">
        <v>27</v>
      </c>
    </row>
    <row r="140" spans="1:4" ht="14.5">
      <c r="A140" s="78" t="s">
        <v>282</v>
      </c>
      <c r="B140" s="75">
        <v>179</v>
      </c>
      <c r="C140" s="78" t="s">
        <v>281</v>
      </c>
      <c r="D140" s="74" t="s">
        <v>27</v>
      </c>
    </row>
    <row r="141" spans="1:4" ht="14.5">
      <c r="A141" s="78" t="s">
        <v>284</v>
      </c>
      <c r="B141" s="75">
        <v>77</v>
      </c>
      <c r="C141" s="78" t="s">
        <v>283</v>
      </c>
      <c r="D141" s="74" t="s">
        <v>27</v>
      </c>
    </row>
    <row r="142" spans="1:4" ht="14.5">
      <c r="A142" s="78" t="s">
        <v>286</v>
      </c>
      <c r="B142" s="75">
        <v>78</v>
      </c>
      <c r="C142" s="78" t="s">
        <v>285</v>
      </c>
      <c r="D142" s="74" t="s">
        <v>28</v>
      </c>
    </row>
    <row r="143" spans="1:4" ht="14.5">
      <c r="A143" s="78" t="s">
        <v>288</v>
      </c>
      <c r="B143" s="75">
        <v>79</v>
      </c>
      <c r="C143" s="78" t="s">
        <v>287</v>
      </c>
      <c r="D143" s="74" t="s">
        <v>28</v>
      </c>
    </row>
    <row r="144" spans="1:4" ht="14.5">
      <c r="A144" s="78" t="s">
        <v>290</v>
      </c>
      <c r="B144" s="75">
        <v>80</v>
      </c>
      <c r="C144" s="78" t="s">
        <v>289</v>
      </c>
      <c r="D144" s="74" t="s">
        <v>28</v>
      </c>
    </row>
    <row r="145" spans="1:4" ht="14.5">
      <c r="A145" s="78" t="s">
        <v>292</v>
      </c>
      <c r="B145" s="75">
        <v>81</v>
      </c>
      <c r="C145" s="78" t="s">
        <v>291</v>
      </c>
      <c r="D145" s="74" t="s">
        <v>28</v>
      </c>
    </row>
    <row r="146" spans="1:4" ht="14.5">
      <c r="A146" s="78" t="s">
        <v>294</v>
      </c>
      <c r="B146" s="75">
        <v>82</v>
      </c>
      <c r="C146" s="78" t="s">
        <v>293</v>
      </c>
      <c r="D146" s="74" t="s">
        <v>28</v>
      </c>
    </row>
    <row r="147" spans="1:4" ht="14.5">
      <c r="A147" s="78" t="s">
        <v>717</v>
      </c>
      <c r="B147" s="75">
        <v>348</v>
      </c>
      <c r="C147" s="78" t="s">
        <v>718</v>
      </c>
      <c r="D147" s="74" t="s">
        <v>28</v>
      </c>
    </row>
    <row r="148" spans="1:4" ht="14.5">
      <c r="A148" s="78" t="s">
        <v>296</v>
      </c>
      <c r="B148" s="75">
        <v>83</v>
      </c>
      <c r="C148" s="78" t="s">
        <v>295</v>
      </c>
      <c r="D148" s="74" t="s">
        <v>297</v>
      </c>
    </row>
    <row r="149" spans="1:4" ht="14.5">
      <c r="A149" s="78" t="s">
        <v>719</v>
      </c>
      <c r="B149" s="75">
        <v>349</v>
      </c>
      <c r="C149" s="78" t="s">
        <v>720</v>
      </c>
      <c r="D149" s="74" t="s">
        <v>297</v>
      </c>
    </row>
    <row r="150" spans="1:4" ht="14.5">
      <c r="A150" s="78" t="s">
        <v>715</v>
      </c>
      <c r="B150" s="75">
        <v>347</v>
      </c>
      <c r="C150" s="78" t="s">
        <v>716</v>
      </c>
      <c r="D150" s="74" t="s">
        <v>297</v>
      </c>
    </row>
    <row r="151" spans="1:4" ht="14.5">
      <c r="A151" s="78" t="s">
        <v>299</v>
      </c>
      <c r="B151" s="75">
        <v>184</v>
      </c>
      <c r="C151" s="78" t="s">
        <v>298</v>
      </c>
      <c r="D151" s="74" t="s">
        <v>44</v>
      </c>
    </row>
    <row r="152" spans="1:4" ht="14.5">
      <c r="A152" s="78" t="s">
        <v>301</v>
      </c>
      <c r="B152" s="75">
        <v>185</v>
      </c>
      <c r="C152" s="78" t="s">
        <v>300</v>
      </c>
      <c r="D152" s="74" t="s">
        <v>44</v>
      </c>
    </row>
    <row r="153" spans="1:4" ht="14.5">
      <c r="A153" s="78" t="s">
        <v>303</v>
      </c>
      <c r="B153" s="75">
        <v>84</v>
      </c>
      <c r="C153" s="78" t="s">
        <v>302</v>
      </c>
      <c r="D153" s="74" t="s">
        <v>304</v>
      </c>
    </row>
    <row r="154" spans="1:4" ht="14.5">
      <c r="A154" s="78" t="s">
        <v>628</v>
      </c>
      <c r="B154" s="75">
        <v>306</v>
      </c>
      <c r="C154" s="78" t="s">
        <v>638</v>
      </c>
      <c r="D154" s="74" t="s">
        <v>641</v>
      </c>
    </row>
    <row r="155" spans="1:4" ht="14.5">
      <c r="A155" s="78" t="s">
        <v>306</v>
      </c>
      <c r="B155" s="75">
        <v>85</v>
      </c>
      <c r="C155" s="78" t="s">
        <v>305</v>
      </c>
      <c r="D155" s="74" t="s">
        <v>29</v>
      </c>
    </row>
    <row r="156" spans="1:4" ht="14.5">
      <c r="A156" s="78" t="s">
        <v>308</v>
      </c>
      <c r="B156" s="75">
        <v>86</v>
      </c>
      <c r="C156" s="78" t="s">
        <v>307</v>
      </c>
      <c r="D156" s="74" t="s">
        <v>29</v>
      </c>
    </row>
    <row r="157" spans="1:4" ht="14.5">
      <c r="A157" s="78" t="s">
        <v>310</v>
      </c>
      <c r="B157" s="75">
        <v>87</v>
      </c>
      <c r="C157" s="78" t="s">
        <v>309</v>
      </c>
      <c r="D157" s="74" t="s">
        <v>29</v>
      </c>
    </row>
    <row r="158" spans="1:4" ht="14.5">
      <c r="A158" s="78" t="s">
        <v>312</v>
      </c>
      <c r="B158" s="75">
        <v>88</v>
      </c>
      <c r="C158" s="78" t="s">
        <v>311</v>
      </c>
      <c r="D158" s="74" t="s">
        <v>29</v>
      </c>
    </row>
    <row r="159" spans="1:4" ht="14.5">
      <c r="A159" s="78" t="s">
        <v>314</v>
      </c>
      <c r="B159" s="75">
        <v>216</v>
      </c>
      <c r="C159" s="78" t="s">
        <v>313</v>
      </c>
      <c r="D159" s="74" t="s">
        <v>29</v>
      </c>
    </row>
    <row r="160" spans="1:4" ht="14.5">
      <c r="A160" s="78" t="s">
        <v>619</v>
      </c>
      <c r="B160" s="75">
        <v>314</v>
      </c>
      <c r="C160" s="78" t="s">
        <v>634</v>
      </c>
      <c r="D160" s="74" t="s">
        <v>29</v>
      </c>
    </row>
    <row r="161" spans="1:4" ht="14.5">
      <c r="A161" s="78" t="s">
        <v>316</v>
      </c>
      <c r="B161" s="75">
        <v>228</v>
      </c>
      <c r="C161" s="78" t="s">
        <v>315</v>
      </c>
      <c r="D161" s="74" t="s">
        <v>29</v>
      </c>
    </row>
    <row r="162" spans="1:4" ht="14.5">
      <c r="A162" s="78" t="s">
        <v>318</v>
      </c>
      <c r="B162" s="75">
        <v>89</v>
      </c>
      <c r="C162" s="78" t="s">
        <v>317</v>
      </c>
      <c r="D162" s="74" t="s">
        <v>29</v>
      </c>
    </row>
    <row r="163" spans="1:4" ht="14.5">
      <c r="A163" s="78" t="s">
        <v>320</v>
      </c>
      <c r="B163" s="75">
        <v>186</v>
      </c>
      <c r="C163" s="78" t="s">
        <v>319</v>
      </c>
      <c r="D163" s="74" t="s">
        <v>29</v>
      </c>
    </row>
    <row r="164" spans="1:4" ht="14.5">
      <c r="A164" s="78" t="s">
        <v>322</v>
      </c>
      <c r="B164" s="75">
        <v>170</v>
      </c>
      <c r="C164" s="78" t="s">
        <v>321</v>
      </c>
      <c r="D164" s="74" t="s">
        <v>29</v>
      </c>
    </row>
    <row r="165" spans="1:4" ht="14.5">
      <c r="A165" s="78" t="s">
        <v>324</v>
      </c>
      <c r="B165" s="75">
        <v>1</v>
      </c>
      <c r="C165" s="78" t="s">
        <v>323</v>
      </c>
      <c r="D165" s="74" t="s">
        <v>325</v>
      </c>
    </row>
    <row r="166" spans="1:4" ht="14.5">
      <c r="A166" s="78" t="s">
        <v>327</v>
      </c>
      <c r="B166" s="75">
        <v>191</v>
      </c>
      <c r="C166" s="78" t="s">
        <v>326</v>
      </c>
      <c r="D166" s="74" t="s">
        <v>325</v>
      </c>
    </row>
    <row r="167" spans="1:4" ht="14.5">
      <c r="A167" s="78" t="s">
        <v>328</v>
      </c>
      <c r="B167" s="75">
        <v>90</v>
      </c>
      <c r="C167" s="78" t="s">
        <v>328</v>
      </c>
      <c r="D167" s="74" t="s">
        <v>325</v>
      </c>
    </row>
    <row r="168" spans="1:4" ht="14.5">
      <c r="A168" s="78" t="s">
        <v>330</v>
      </c>
      <c r="B168" s="75">
        <v>91</v>
      </c>
      <c r="C168" s="78" t="s">
        <v>329</v>
      </c>
      <c r="D168" s="74" t="s">
        <v>30</v>
      </c>
    </row>
    <row r="169" spans="1:4" ht="14.5">
      <c r="A169" s="78" t="s">
        <v>742</v>
      </c>
      <c r="B169" s="75">
        <v>326</v>
      </c>
      <c r="C169" s="78" t="s">
        <v>743</v>
      </c>
      <c r="D169" s="74" t="s">
        <v>30</v>
      </c>
    </row>
    <row r="170" spans="1:4" ht="14.5">
      <c r="A170" s="78" t="s">
        <v>332</v>
      </c>
      <c r="B170" s="75">
        <v>168</v>
      </c>
      <c r="C170" s="78" t="s">
        <v>331</v>
      </c>
      <c r="D170" s="74" t="s">
        <v>30</v>
      </c>
    </row>
    <row r="171" spans="1:4" ht="14.5">
      <c r="A171" s="78" t="s">
        <v>622</v>
      </c>
      <c r="B171" s="75">
        <v>310</v>
      </c>
      <c r="C171" s="78" t="s">
        <v>632</v>
      </c>
      <c r="D171" s="74" t="s">
        <v>30</v>
      </c>
    </row>
    <row r="172" spans="1:4" ht="14.5">
      <c r="A172" s="78" t="s">
        <v>334</v>
      </c>
      <c r="B172" s="75">
        <v>92</v>
      </c>
      <c r="C172" s="78" t="s">
        <v>333</v>
      </c>
      <c r="D172" s="74" t="s">
        <v>30</v>
      </c>
    </row>
    <row r="173" spans="1:4" ht="14.5">
      <c r="A173" s="78" t="s">
        <v>744</v>
      </c>
      <c r="B173" s="75">
        <v>97</v>
      </c>
      <c r="C173" s="78" t="s">
        <v>745</v>
      </c>
      <c r="D173" s="74" t="s">
        <v>30</v>
      </c>
    </row>
    <row r="174" spans="1:4" ht="14.5">
      <c r="A174" s="78" t="s">
        <v>746</v>
      </c>
      <c r="B174" s="75">
        <v>356</v>
      </c>
      <c r="C174" s="78" t="s">
        <v>747</v>
      </c>
      <c r="D174" s="74" t="s">
        <v>30</v>
      </c>
    </row>
    <row r="175" spans="1:4" ht="14.5">
      <c r="A175" s="78" t="s">
        <v>336</v>
      </c>
      <c r="B175" s="75">
        <v>93</v>
      </c>
      <c r="C175" s="78" t="s">
        <v>335</v>
      </c>
      <c r="D175" s="74" t="s">
        <v>30</v>
      </c>
    </row>
    <row r="176" spans="1:4" ht="14.5">
      <c r="A176" s="78" t="s">
        <v>338</v>
      </c>
      <c r="B176" s="75">
        <v>94</v>
      </c>
      <c r="C176" s="78" t="s">
        <v>337</v>
      </c>
      <c r="D176" s="74" t="s">
        <v>30</v>
      </c>
    </row>
    <row r="177" spans="1:4" ht="14.5">
      <c r="A177" s="78" t="s">
        <v>340</v>
      </c>
      <c r="B177" s="75">
        <v>95</v>
      </c>
      <c r="C177" s="78" t="s">
        <v>339</v>
      </c>
      <c r="D177" s="74" t="s">
        <v>30</v>
      </c>
    </row>
    <row r="178" spans="1:4" ht="14.5">
      <c r="A178" s="78" t="s">
        <v>624</v>
      </c>
      <c r="B178" s="75">
        <v>273</v>
      </c>
      <c r="C178" s="78" t="s">
        <v>569</v>
      </c>
      <c r="D178" s="74" t="s">
        <v>30</v>
      </c>
    </row>
    <row r="179" spans="1:4" ht="14.5">
      <c r="A179" s="78" t="s">
        <v>342</v>
      </c>
      <c r="B179" s="75">
        <v>96</v>
      </c>
      <c r="C179" s="78" t="s">
        <v>341</v>
      </c>
      <c r="D179" s="74" t="s">
        <v>30</v>
      </c>
    </row>
    <row r="180" spans="1:4" ht="14.5">
      <c r="A180" s="78" t="s">
        <v>695</v>
      </c>
      <c r="B180" s="75">
        <v>338</v>
      </c>
      <c r="C180" s="78" t="s">
        <v>696</v>
      </c>
      <c r="D180" s="74" t="s">
        <v>30</v>
      </c>
    </row>
    <row r="181" spans="1:4" ht="14.5">
      <c r="A181" s="78" t="s">
        <v>693</v>
      </c>
      <c r="B181" s="75">
        <v>337</v>
      </c>
      <c r="C181" s="78" t="s">
        <v>694</v>
      </c>
      <c r="D181" s="74" t="s">
        <v>30</v>
      </c>
    </row>
    <row r="182" spans="1:4" ht="14.5">
      <c r="A182" s="78" t="s">
        <v>629</v>
      </c>
      <c r="B182" s="75">
        <v>308</v>
      </c>
      <c r="C182" s="78" t="s">
        <v>629</v>
      </c>
      <c r="D182" s="74" t="s">
        <v>30</v>
      </c>
    </row>
    <row r="183" spans="1:4" ht="14.5">
      <c r="A183" s="78" t="s">
        <v>630</v>
      </c>
      <c r="B183" s="75">
        <v>309</v>
      </c>
      <c r="C183" s="78" t="s">
        <v>639</v>
      </c>
      <c r="D183" s="74" t="s">
        <v>30</v>
      </c>
    </row>
    <row r="184" spans="1:4" ht="14.5">
      <c r="A184" s="78" t="s">
        <v>344</v>
      </c>
      <c r="B184" s="75">
        <v>205</v>
      </c>
      <c r="C184" s="78" t="s">
        <v>343</v>
      </c>
      <c r="D184" s="74" t="s">
        <v>30</v>
      </c>
    </row>
    <row r="185" spans="1:4" ht="14.5">
      <c r="A185" s="78" t="s">
        <v>709</v>
      </c>
      <c r="B185" s="75">
        <v>344</v>
      </c>
      <c r="C185" s="78" t="s">
        <v>710</v>
      </c>
      <c r="D185" s="74" t="s">
        <v>30</v>
      </c>
    </row>
    <row r="186" spans="1:4" ht="14.5">
      <c r="A186" s="78" t="s">
        <v>601</v>
      </c>
      <c r="B186" s="75">
        <v>274</v>
      </c>
      <c r="C186" s="78" t="s">
        <v>578</v>
      </c>
      <c r="D186" s="74" t="s">
        <v>30</v>
      </c>
    </row>
    <row r="187" spans="1:4" ht="14.5">
      <c r="A187" s="78" t="s">
        <v>346</v>
      </c>
      <c r="B187" s="75">
        <v>194</v>
      </c>
      <c r="C187" s="78" t="s">
        <v>345</v>
      </c>
      <c r="D187" s="74" t="s">
        <v>30</v>
      </c>
    </row>
    <row r="188" spans="1:4" ht="14.5">
      <c r="A188" s="78" t="s">
        <v>348</v>
      </c>
      <c r="B188" s="75">
        <v>223</v>
      </c>
      <c r="C188" s="78" t="s">
        <v>347</v>
      </c>
      <c r="D188" s="74" t="s">
        <v>349</v>
      </c>
    </row>
    <row r="189" spans="1:4" ht="14.5">
      <c r="A189" s="78" t="s">
        <v>683</v>
      </c>
      <c r="B189" s="75">
        <v>333</v>
      </c>
      <c r="C189" s="78" t="s">
        <v>684</v>
      </c>
      <c r="D189" s="74" t="s">
        <v>685</v>
      </c>
    </row>
    <row r="190" spans="1:4" ht="14.5">
      <c r="A190" s="78" t="s">
        <v>351</v>
      </c>
      <c r="B190" s="75">
        <v>98</v>
      </c>
      <c r="C190" s="78" t="s">
        <v>350</v>
      </c>
      <c r="D190" s="74" t="s">
        <v>32</v>
      </c>
    </row>
    <row r="191" spans="1:4" ht="14.5">
      <c r="A191" s="78" t="s">
        <v>353</v>
      </c>
      <c r="B191" s="75">
        <v>99</v>
      </c>
      <c r="C191" s="78" t="s">
        <v>352</v>
      </c>
      <c r="D191" s="74" t="s">
        <v>32</v>
      </c>
    </row>
    <row r="192" spans="1:4" ht="14.5">
      <c r="A192" s="78" t="s">
        <v>355</v>
      </c>
      <c r="B192" s="75">
        <v>226</v>
      </c>
      <c r="C192" s="78" t="s">
        <v>354</v>
      </c>
      <c r="D192" s="74" t="s">
        <v>32</v>
      </c>
    </row>
    <row r="193" spans="1:4" ht="14.5">
      <c r="A193" s="78" t="s">
        <v>357</v>
      </c>
      <c r="B193" s="75">
        <v>224</v>
      </c>
      <c r="C193" s="78" t="s">
        <v>356</v>
      </c>
      <c r="D193" s="74" t="s">
        <v>32</v>
      </c>
    </row>
    <row r="194" spans="1:4" ht="14.5">
      <c r="A194" s="78" t="s">
        <v>359</v>
      </c>
      <c r="B194" s="75">
        <v>229</v>
      </c>
      <c r="C194" s="78" t="s">
        <v>358</v>
      </c>
      <c r="D194" s="74" t="s">
        <v>32</v>
      </c>
    </row>
    <row r="195" spans="1:4" ht="14.5">
      <c r="A195" s="78" t="s">
        <v>361</v>
      </c>
      <c r="B195" s="75">
        <v>173</v>
      </c>
      <c r="C195" s="78" t="s">
        <v>360</v>
      </c>
      <c r="D195" s="74" t="s">
        <v>32</v>
      </c>
    </row>
    <row r="196" spans="1:4" ht="14.5">
      <c r="A196" s="78" t="s">
        <v>363</v>
      </c>
      <c r="B196" s="75">
        <v>225</v>
      </c>
      <c r="C196" s="78" t="s">
        <v>362</v>
      </c>
      <c r="D196" s="74" t="s">
        <v>32</v>
      </c>
    </row>
    <row r="197" spans="1:4" ht="14.5">
      <c r="A197" s="78" t="s">
        <v>365</v>
      </c>
      <c r="B197" s="75">
        <v>100</v>
      </c>
      <c r="C197" s="78" t="s">
        <v>364</v>
      </c>
      <c r="D197" s="74" t="s">
        <v>32</v>
      </c>
    </row>
    <row r="198" spans="1:4" ht="14.5">
      <c r="A198" s="78" t="s">
        <v>367</v>
      </c>
      <c r="B198" s="75">
        <v>208</v>
      </c>
      <c r="C198" s="78" t="s">
        <v>366</v>
      </c>
      <c r="D198" s="74" t="s">
        <v>14</v>
      </c>
    </row>
    <row r="199" spans="1:4" ht="14.5">
      <c r="A199" s="78" t="s">
        <v>369</v>
      </c>
      <c r="B199" s="75">
        <v>101</v>
      </c>
      <c r="C199" s="78" t="s">
        <v>368</v>
      </c>
      <c r="D199" s="74" t="s">
        <v>370</v>
      </c>
    </row>
    <row r="200" spans="1:4" ht="14.5">
      <c r="A200" s="78" t="s">
        <v>372</v>
      </c>
      <c r="B200" s="75">
        <v>102</v>
      </c>
      <c r="C200" s="78" t="s">
        <v>371</v>
      </c>
      <c r="D200" s="74" t="s">
        <v>45</v>
      </c>
    </row>
    <row r="201" spans="1:4" ht="14.5">
      <c r="A201" s="78" t="s">
        <v>374</v>
      </c>
      <c r="B201" s="75">
        <v>2</v>
      </c>
      <c r="C201" s="78" t="s">
        <v>373</v>
      </c>
      <c r="D201" s="74" t="s">
        <v>45</v>
      </c>
    </row>
    <row r="202" spans="1:4" ht="14.5">
      <c r="A202" s="78" t="s">
        <v>376</v>
      </c>
      <c r="B202" s="75">
        <v>103</v>
      </c>
      <c r="C202" s="78" t="s">
        <v>375</v>
      </c>
      <c r="D202" s="74" t="s">
        <v>45</v>
      </c>
    </row>
    <row r="203" spans="1:4" ht="14.5">
      <c r="A203" s="78" t="s">
        <v>378</v>
      </c>
      <c r="B203" s="75">
        <v>104</v>
      </c>
      <c r="C203" s="78" t="s">
        <v>377</v>
      </c>
      <c r="D203" s="74" t="s">
        <v>379</v>
      </c>
    </row>
    <row r="204" spans="1:4" ht="14.5">
      <c r="A204" s="78" t="s">
        <v>726</v>
      </c>
      <c r="B204" s="75">
        <v>352</v>
      </c>
      <c r="C204" s="78" t="s">
        <v>727</v>
      </c>
      <c r="D204" s="74" t="s">
        <v>379</v>
      </c>
    </row>
    <row r="205" spans="1:4" ht="14.5">
      <c r="A205" s="78" t="s">
        <v>381</v>
      </c>
      <c r="B205" s="75">
        <v>105</v>
      </c>
      <c r="C205" s="78" t="s">
        <v>380</v>
      </c>
      <c r="D205" s="74" t="s">
        <v>33</v>
      </c>
    </row>
    <row r="206" spans="1:4" ht="14.5">
      <c r="A206" s="78" t="s">
        <v>383</v>
      </c>
      <c r="B206" s="75">
        <v>106</v>
      </c>
      <c r="C206" s="78" t="s">
        <v>382</v>
      </c>
      <c r="D206" s="74" t="s">
        <v>33</v>
      </c>
    </row>
    <row r="207" spans="1:4" ht="14.5">
      <c r="A207" s="78" t="s">
        <v>663</v>
      </c>
      <c r="B207" s="75">
        <v>323</v>
      </c>
      <c r="C207" s="78" t="s">
        <v>664</v>
      </c>
      <c r="D207" s="74" t="s">
        <v>33</v>
      </c>
    </row>
    <row r="208" spans="1:4" ht="14.5">
      <c r="A208" s="78" t="s">
        <v>626</v>
      </c>
      <c r="B208" s="75">
        <v>305</v>
      </c>
      <c r="C208" s="78" t="s">
        <v>636</v>
      </c>
      <c r="D208" s="74" t="s">
        <v>33</v>
      </c>
    </row>
    <row r="209" spans="1:4" ht="14.5">
      <c r="A209" s="78" t="s">
        <v>385</v>
      </c>
      <c r="B209" s="75">
        <v>107</v>
      </c>
      <c r="C209" s="78" t="s">
        <v>384</v>
      </c>
      <c r="D209" s="74" t="s">
        <v>33</v>
      </c>
    </row>
    <row r="210" spans="1:4" ht="14.5">
      <c r="A210" s="78" t="s">
        <v>748</v>
      </c>
      <c r="B210" s="75">
        <v>261</v>
      </c>
      <c r="C210" s="78" t="s">
        <v>749</v>
      </c>
      <c r="D210" s="74" t="s">
        <v>386</v>
      </c>
    </row>
    <row r="211" spans="1:4" ht="14.5">
      <c r="A211" s="78" t="s">
        <v>731</v>
      </c>
      <c r="B211" s="75">
        <v>262</v>
      </c>
      <c r="C211" s="78" t="s">
        <v>732</v>
      </c>
      <c r="D211" s="74" t="s">
        <v>386</v>
      </c>
    </row>
    <row r="212" spans="1:4" ht="14.5">
      <c r="A212" s="78" t="s">
        <v>388</v>
      </c>
      <c r="B212" s="75">
        <v>291</v>
      </c>
      <c r="C212" s="78" t="s">
        <v>387</v>
      </c>
      <c r="D212" s="74" t="s">
        <v>386</v>
      </c>
    </row>
    <row r="213" spans="1:4" ht="14.5">
      <c r="A213" s="78" t="s">
        <v>750</v>
      </c>
      <c r="B213" s="75">
        <v>357</v>
      </c>
      <c r="C213" s="78" t="s">
        <v>751</v>
      </c>
      <c r="D213" s="74" t="s">
        <v>386</v>
      </c>
    </row>
    <row r="214" spans="1:4" ht="14.5">
      <c r="A214" s="78" t="s">
        <v>390</v>
      </c>
      <c r="B214" s="75">
        <v>239</v>
      </c>
      <c r="C214" s="78" t="s">
        <v>389</v>
      </c>
      <c r="D214" s="74" t="s">
        <v>36</v>
      </c>
    </row>
    <row r="215" spans="1:4" ht="14.5">
      <c r="A215" s="78" t="s">
        <v>665</v>
      </c>
      <c r="B215" s="75">
        <v>324</v>
      </c>
      <c r="C215" s="78" t="s">
        <v>666</v>
      </c>
      <c r="D215" s="74" t="s">
        <v>34</v>
      </c>
    </row>
    <row r="216" spans="1:4" ht="14.5">
      <c r="A216" s="78" t="s">
        <v>392</v>
      </c>
      <c r="B216" s="75">
        <v>187</v>
      </c>
      <c r="C216" s="78" t="s">
        <v>391</v>
      </c>
      <c r="D216" s="74" t="s">
        <v>34</v>
      </c>
    </row>
    <row r="217" spans="1:4" ht="14.5">
      <c r="A217" s="78" t="s">
        <v>394</v>
      </c>
      <c r="B217" s="75">
        <v>108</v>
      </c>
      <c r="C217" s="78" t="s">
        <v>393</v>
      </c>
      <c r="D217" s="74" t="s">
        <v>34</v>
      </c>
    </row>
    <row r="218" spans="1:4" ht="14.5">
      <c r="A218" s="78" t="s">
        <v>396</v>
      </c>
      <c r="B218" s="75">
        <v>109</v>
      </c>
      <c r="C218" s="78" t="s">
        <v>395</v>
      </c>
      <c r="D218" s="74" t="s">
        <v>34</v>
      </c>
    </row>
    <row r="219" spans="1:4" ht="14.5">
      <c r="A219" s="78" t="s">
        <v>398</v>
      </c>
      <c r="B219" s="75">
        <v>110</v>
      </c>
      <c r="C219" s="78" t="s">
        <v>397</v>
      </c>
      <c r="D219" s="74" t="s">
        <v>34</v>
      </c>
    </row>
    <row r="220" spans="1:4" ht="14.5">
      <c r="A220" s="78" t="s">
        <v>400</v>
      </c>
      <c r="B220" s="75">
        <v>111</v>
      </c>
      <c r="C220" s="78" t="s">
        <v>399</v>
      </c>
      <c r="D220" s="74" t="s">
        <v>34</v>
      </c>
    </row>
    <row r="221" spans="1:4" ht="14.5">
      <c r="A221" s="78" t="s">
        <v>402</v>
      </c>
      <c r="B221" s="75">
        <v>297</v>
      </c>
      <c r="C221" s="78" t="s">
        <v>401</v>
      </c>
      <c r="D221" s="74" t="s">
        <v>34</v>
      </c>
    </row>
    <row r="222" spans="1:4" ht="14.5">
      <c r="A222" s="78" t="s">
        <v>404</v>
      </c>
      <c r="B222" s="75">
        <v>260</v>
      </c>
      <c r="C222" s="78" t="s">
        <v>403</v>
      </c>
      <c r="D222" s="74" t="s">
        <v>34</v>
      </c>
    </row>
    <row r="223" spans="1:4" ht="14.5">
      <c r="A223" s="78" t="s">
        <v>405</v>
      </c>
      <c r="B223" s="75">
        <v>112</v>
      </c>
      <c r="C223" s="78" t="s">
        <v>405</v>
      </c>
      <c r="D223" s="74" t="s">
        <v>34</v>
      </c>
    </row>
    <row r="224" spans="1:4" ht="14.5">
      <c r="A224" s="78" t="s">
        <v>407</v>
      </c>
      <c r="B224" s="75">
        <v>268</v>
      </c>
      <c r="C224" s="78" t="s">
        <v>406</v>
      </c>
      <c r="D224" s="74" t="s">
        <v>34</v>
      </c>
    </row>
    <row r="225" spans="1:4" ht="14.5">
      <c r="A225" s="78" t="s">
        <v>604</v>
      </c>
      <c r="B225" s="75">
        <v>281</v>
      </c>
      <c r="C225" s="78" t="s">
        <v>586</v>
      </c>
      <c r="D225" s="74" t="s">
        <v>34</v>
      </c>
    </row>
    <row r="226" spans="1:4" ht="14.5">
      <c r="A226" s="78" t="s">
        <v>409</v>
      </c>
      <c r="B226" s="75">
        <v>113</v>
      </c>
      <c r="C226" s="78" t="s">
        <v>408</v>
      </c>
      <c r="D226" s="74" t="s">
        <v>35</v>
      </c>
    </row>
    <row r="227" spans="1:4" ht="14.5">
      <c r="A227" s="78" t="s">
        <v>670</v>
      </c>
      <c r="B227" s="75">
        <v>327</v>
      </c>
      <c r="C227" s="78" t="s">
        <v>671</v>
      </c>
      <c r="D227" s="74" t="s">
        <v>35</v>
      </c>
    </row>
    <row r="228" spans="1:4" ht="14.5">
      <c r="A228" s="78" t="s">
        <v>411</v>
      </c>
      <c r="B228" s="75">
        <v>114</v>
      </c>
      <c r="C228" s="78" t="s">
        <v>410</v>
      </c>
      <c r="D228" s="74" t="s">
        <v>35</v>
      </c>
    </row>
    <row r="229" spans="1:4" ht="14.5">
      <c r="A229" s="78" t="s">
        <v>413</v>
      </c>
      <c r="B229" s="75">
        <v>217</v>
      </c>
      <c r="C229" s="78" t="s">
        <v>412</v>
      </c>
      <c r="D229" s="74" t="s">
        <v>35</v>
      </c>
    </row>
    <row r="230" spans="1:4" ht="14.5">
      <c r="A230" s="78" t="s">
        <v>415</v>
      </c>
      <c r="B230" s="75">
        <v>115</v>
      </c>
      <c r="C230" s="78" t="s">
        <v>414</v>
      </c>
      <c r="D230" s="74" t="s">
        <v>35</v>
      </c>
    </row>
    <row r="231" spans="1:4" ht="14.5">
      <c r="A231" s="78" t="s">
        <v>589</v>
      </c>
      <c r="B231" s="75">
        <v>280</v>
      </c>
      <c r="C231" s="78" t="s">
        <v>566</v>
      </c>
      <c r="D231" s="74" t="s">
        <v>35</v>
      </c>
    </row>
    <row r="232" spans="1:4" ht="14.5">
      <c r="A232" s="78" t="s">
        <v>417</v>
      </c>
      <c r="B232" s="75">
        <v>231</v>
      </c>
      <c r="C232" s="78" t="s">
        <v>416</v>
      </c>
      <c r="D232" s="74" t="s">
        <v>35</v>
      </c>
    </row>
    <row r="233" spans="1:4" ht="14.5">
      <c r="A233" s="78" t="s">
        <v>678</v>
      </c>
      <c r="B233" s="75">
        <v>330</v>
      </c>
      <c r="C233" s="78" t="s">
        <v>679</v>
      </c>
      <c r="D233" s="74" t="s">
        <v>35</v>
      </c>
    </row>
    <row r="234" spans="1:4" ht="14.5">
      <c r="A234" s="78" t="s">
        <v>680</v>
      </c>
      <c r="B234" s="75">
        <v>331</v>
      </c>
      <c r="C234" s="78" t="s">
        <v>686</v>
      </c>
      <c r="D234" s="74" t="s">
        <v>35</v>
      </c>
    </row>
    <row r="235" spans="1:4" ht="14.5">
      <c r="A235" s="78" t="s">
        <v>419</v>
      </c>
      <c r="B235" s="75">
        <v>249</v>
      </c>
      <c r="C235" s="78" t="s">
        <v>418</v>
      </c>
      <c r="D235" s="74" t="s">
        <v>35</v>
      </c>
    </row>
    <row r="236" spans="1:4" ht="14.5">
      <c r="A236" s="78" t="s">
        <v>421</v>
      </c>
      <c r="B236" s="75">
        <v>270</v>
      </c>
      <c r="C236" s="78" t="s">
        <v>420</v>
      </c>
      <c r="D236" s="74" t="s">
        <v>35</v>
      </c>
    </row>
    <row r="237" spans="1:4" ht="14.5">
      <c r="A237" s="78" t="s">
        <v>423</v>
      </c>
      <c r="B237" s="75">
        <v>116</v>
      </c>
      <c r="C237" s="78" t="s">
        <v>422</v>
      </c>
      <c r="D237" s="74" t="s">
        <v>35</v>
      </c>
    </row>
    <row r="238" spans="1:4" ht="14.5">
      <c r="A238" s="78" t="s">
        <v>425</v>
      </c>
      <c r="B238" s="75">
        <v>117</v>
      </c>
      <c r="C238" s="78" t="s">
        <v>424</v>
      </c>
      <c r="D238" s="74" t="s">
        <v>35</v>
      </c>
    </row>
    <row r="239" spans="1:4" ht="14.5">
      <c r="A239" s="78" t="s">
        <v>427</v>
      </c>
      <c r="B239" s="75">
        <v>129</v>
      </c>
      <c r="C239" s="78" t="s">
        <v>426</v>
      </c>
      <c r="D239" s="74" t="s">
        <v>35</v>
      </c>
    </row>
    <row r="240" spans="1:4" ht="14.5">
      <c r="A240" s="78" t="s">
        <v>428</v>
      </c>
      <c r="B240" s="75">
        <v>118</v>
      </c>
      <c r="C240" s="78" t="s">
        <v>428</v>
      </c>
      <c r="D240" s="74" t="s">
        <v>35</v>
      </c>
    </row>
    <row r="241" spans="1:4" ht="14.5">
      <c r="A241" s="78" t="s">
        <v>430</v>
      </c>
      <c r="B241" s="75">
        <v>119</v>
      </c>
      <c r="C241" s="78" t="s">
        <v>429</v>
      </c>
      <c r="D241" s="74" t="s">
        <v>35</v>
      </c>
    </row>
    <row r="242" spans="1:4" ht="14.5">
      <c r="A242" s="78" t="s">
        <v>672</v>
      </c>
      <c r="B242" s="75">
        <v>328</v>
      </c>
      <c r="C242" s="78" t="s">
        <v>673</v>
      </c>
      <c r="D242" s="74" t="s">
        <v>35</v>
      </c>
    </row>
    <row r="243" spans="1:4" ht="14.5">
      <c r="A243" s="78" t="s">
        <v>432</v>
      </c>
      <c r="B243" s="75">
        <v>120</v>
      </c>
      <c r="C243" s="78" t="s">
        <v>431</v>
      </c>
      <c r="D243" s="74" t="s">
        <v>35</v>
      </c>
    </row>
    <row r="244" spans="1:4" ht="14.5">
      <c r="A244" s="78" t="s">
        <v>434</v>
      </c>
      <c r="B244" s="75">
        <v>121</v>
      </c>
      <c r="C244" s="78" t="s">
        <v>433</v>
      </c>
      <c r="D244" s="74" t="s">
        <v>35</v>
      </c>
    </row>
    <row r="245" spans="1:4" ht="14.5">
      <c r="A245" s="78" t="s">
        <v>436</v>
      </c>
      <c r="B245" s="75">
        <v>122</v>
      </c>
      <c r="C245" s="78" t="s">
        <v>435</v>
      </c>
      <c r="D245" s="74" t="s">
        <v>35</v>
      </c>
    </row>
    <row r="246" spans="1:4" ht="14.5">
      <c r="A246" s="78" t="s">
        <v>438</v>
      </c>
      <c r="B246" s="75">
        <v>123</v>
      </c>
      <c r="C246" s="78" t="s">
        <v>437</v>
      </c>
      <c r="D246" s="74" t="s">
        <v>35</v>
      </c>
    </row>
    <row r="247" spans="1:4" ht="14.5">
      <c r="A247" s="78" t="s">
        <v>440</v>
      </c>
      <c r="B247" s="75">
        <v>124</v>
      </c>
      <c r="C247" s="78" t="s">
        <v>439</v>
      </c>
      <c r="D247" s="74" t="s">
        <v>35</v>
      </c>
    </row>
    <row r="248" spans="1:4" ht="14.5">
      <c r="A248" s="78" t="s">
        <v>442</v>
      </c>
      <c r="B248" s="75">
        <v>192</v>
      </c>
      <c r="C248" s="78" t="s">
        <v>441</v>
      </c>
      <c r="D248" s="74" t="s">
        <v>35</v>
      </c>
    </row>
    <row r="249" spans="1:4" ht="14.5">
      <c r="A249" s="78" t="s">
        <v>443</v>
      </c>
      <c r="B249" s="75">
        <v>233</v>
      </c>
      <c r="C249" s="78" t="s">
        <v>443</v>
      </c>
      <c r="D249" s="74" t="s">
        <v>35</v>
      </c>
    </row>
    <row r="250" spans="1:4" ht="14.5">
      <c r="A250" s="78" t="s">
        <v>598</v>
      </c>
      <c r="B250" s="75">
        <v>283</v>
      </c>
      <c r="C250" s="78" t="s">
        <v>577</v>
      </c>
      <c r="D250" s="74" t="s">
        <v>35</v>
      </c>
    </row>
    <row r="251" spans="1:4" ht="14.5">
      <c r="A251" s="78" t="s">
        <v>681</v>
      </c>
      <c r="B251" s="75">
        <v>332</v>
      </c>
      <c r="C251" s="78" t="s">
        <v>682</v>
      </c>
      <c r="D251" s="74" t="s">
        <v>35</v>
      </c>
    </row>
    <row r="252" spans="1:4" ht="14.5">
      <c r="A252" s="78" t="s">
        <v>580</v>
      </c>
      <c r="B252" s="75">
        <v>284</v>
      </c>
      <c r="C252" s="78" t="s">
        <v>580</v>
      </c>
      <c r="D252" s="74" t="s">
        <v>35</v>
      </c>
    </row>
    <row r="253" spans="1:4" ht="14.5">
      <c r="A253" s="78" t="s">
        <v>445</v>
      </c>
      <c r="B253" s="75">
        <v>125</v>
      </c>
      <c r="C253" s="78" t="s">
        <v>444</v>
      </c>
      <c r="D253" s="74" t="s">
        <v>35</v>
      </c>
    </row>
    <row r="254" spans="1:4" ht="14.5">
      <c r="A254" s="78" t="s">
        <v>447</v>
      </c>
      <c r="B254" s="75">
        <v>241</v>
      </c>
      <c r="C254" s="78" t="s">
        <v>446</v>
      </c>
      <c r="D254" s="74" t="s">
        <v>35</v>
      </c>
    </row>
    <row r="255" spans="1:4" ht="14.5">
      <c r="A255" s="78" t="s">
        <v>449</v>
      </c>
      <c r="B255" s="75">
        <v>298</v>
      </c>
      <c r="C255" s="78" t="s">
        <v>448</v>
      </c>
      <c r="D255" s="74" t="s">
        <v>35</v>
      </c>
    </row>
    <row r="256" spans="1:4" ht="14.5">
      <c r="A256" s="78" t="s">
        <v>451</v>
      </c>
      <c r="B256" s="75">
        <v>126</v>
      </c>
      <c r="C256" s="78" t="s">
        <v>450</v>
      </c>
      <c r="D256" s="74" t="s">
        <v>35</v>
      </c>
    </row>
    <row r="257" spans="1:4" ht="14.5">
      <c r="A257" s="78" t="s">
        <v>453</v>
      </c>
      <c r="B257" s="75">
        <v>127</v>
      </c>
      <c r="C257" s="78" t="s">
        <v>452</v>
      </c>
      <c r="D257" s="74" t="s">
        <v>35</v>
      </c>
    </row>
    <row r="258" spans="1:4" ht="14.5">
      <c r="A258" s="78" t="s">
        <v>455</v>
      </c>
      <c r="B258" s="75">
        <v>299</v>
      </c>
      <c r="C258" s="78" t="s">
        <v>454</v>
      </c>
      <c r="D258" s="74" t="s">
        <v>35</v>
      </c>
    </row>
    <row r="259" spans="1:4" ht="14.5">
      <c r="A259" s="78" t="s">
        <v>457</v>
      </c>
      <c r="B259" s="75">
        <v>128</v>
      </c>
      <c r="C259" s="78" t="s">
        <v>456</v>
      </c>
      <c r="D259" s="74" t="s">
        <v>35</v>
      </c>
    </row>
    <row r="260" spans="1:4" ht="14.5">
      <c r="A260" s="78" t="s">
        <v>459</v>
      </c>
      <c r="B260" s="75">
        <v>130</v>
      </c>
      <c r="C260" s="78" t="s">
        <v>458</v>
      </c>
      <c r="D260" s="74" t="s">
        <v>35</v>
      </c>
    </row>
    <row r="261" spans="1:4" ht="14.5">
      <c r="A261" s="78" t="s">
        <v>603</v>
      </c>
      <c r="B261" s="75">
        <v>300</v>
      </c>
      <c r="C261" s="78" t="s">
        <v>585</v>
      </c>
      <c r="D261" s="74" t="s">
        <v>35</v>
      </c>
    </row>
    <row r="262" spans="1:4" ht="14.5">
      <c r="A262" s="78" t="s">
        <v>700</v>
      </c>
      <c r="B262" s="75">
        <v>340</v>
      </c>
      <c r="C262" s="78" t="s">
        <v>701</v>
      </c>
      <c r="D262" s="74" t="s">
        <v>35</v>
      </c>
    </row>
    <row r="263" spans="1:4" ht="15" customHeight="1">
      <c r="A263" s="78" t="s">
        <v>461</v>
      </c>
      <c r="B263" s="75">
        <v>131</v>
      </c>
      <c r="C263" s="78" t="s">
        <v>460</v>
      </c>
      <c r="D263" s="74" t="s">
        <v>35</v>
      </c>
    </row>
    <row r="264" spans="1:4" ht="14.5">
      <c r="A264" s="78" t="s">
        <v>564</v>
      </c>
      <c r="B264" s="75">
        <v>292</v>
      </c>
      <c r="C264" s="78" t="s">
        <v>564</v>
      </c>
      <c r="D264" s="74" t="s">
        <v>606</v>
      </c>
    </row>
    <row r="265" spans="1:4" ht="14.5">
      <c r="A265" s="78" t="s">
        <v>463</v>
      </c>
      <c r="B265" s="75">
        <v>210</v>
      </c>
      <c r="C265" s="78" t="s">
        <v>462</v>
      </c>
      <c r="D265" s="74" t="s">
        <v>37</v>
      </c>
    </row>
    <row r="266" spans="1:4" ht="14.5">
      <c r="A266" s="78" t="s">
        <v>591</v>
      </c>
      <c r="B266" s="75">
        <v>279</v>
      </c>
      <c r="C266" s="78" t="s">
        <v>570</v>
      </c>
      <c r="D266" s="74" t="s">
        <v>37</v>
      </c>
    </row>
    <row r="267" spans="1:4" ht="14.5">
      <c r="A267" s="78" t="s">
        <v>643</v>
      </c>
      <c r="B267" s="75">
        <v>316</v>
      </c>
      <c r="C267" s="78" t="s">
        <v>648</v>
      </c>
      <c r="D267" s="74" t="s">
        <v>37</v>
      </c>
    </row>
    <row r="268" spans="1:4" ht="14.5">
      <c r="A268" s="78" t="s">
        <v>644</v>
      </c>
      <c r="B268" s="75">
        <v>317</v>
      </c>
      <c r="C268" s="78" t="s">
        <v>649</v>
      </c>
      <c r="D268" s="74" t="s">
        <v>37</v>
      </c>
    </row>
    <row r="269" spans="1:4" ht="14.5">
      <c r="A269" s="78" t="s">
        <v>465</v>
      </c>
      <c r="B269" s="75">
        <v>132</v>
      </c>
      <c r="C269" s="78" t="s">
        <v>464</v>
      </c>
      <c r="D269" s="74" t="s">
        <v>37</v>
      </c>
    </row>
    <row r="270" spans="1:4" ht="14.5">
      <c r="A270" s="78" t="s">
        <v>467</v>
      </c>
      <c r="B270" s="75">
        <v>133</v>
      </c>
      <c r="C270" s="78" t="s">
        <v>466</v>
      </c>
      <c r="D270" s="74" t="s">
        <v>37</v>
      </c>
    </row>
    <row r="271" spans="1:4" ht="14.5">
      <c r="A271" s="78" t="s">
        <v>469</v>
      </c>
      <c r="B271" s="75">
        <v>135</v>
      </c>
      <c r="C271" s="78" t="s">
        <v>468</v>
      </c>
      <c r="D271" s="74" t="s">
        <v>37</v>
      </c>
    </row>
    <row r="272" spans="1:4" ht="14.5">
      <c r="A272" s="78" t="s">
        <v>471</v>
      </c>
      <c r="B272" s="75">
        <v>136</v>
      </c>
      <c r="C272" s="78" t="s">
        <v>470</v>
      </c>
      <c r="D272" s="74" t="s">
        <v>37</v>
      </c>
    </row>
    <row r="273" spans="1:4" ht="14.5">
      <c r="A273" s="78" t="s">
        <v>473</v>
      </c>
      <c r="B273" s="75">
        <v>137</v>
      </c>
      <c r="C273" s="78" t="s">
        <v>472</v>
      </c>
      <c r="D273" s="74" t="s">
        <v>474</v>
      </c>
    </row>
    <row r="274" spans="1:4" ht="14.5">
      <c r="A274" s="78" t="s">
        <v>476</v>
      </c>
      <c r="B274" s="75">
        <v>138</v>
      </c>
      <c r="C274" s="78" t="s">
        <v>475</v>
      </c>
      <c r="D274" s="74" t="s">
        <v>38</v>
      </c>
    </row>
    <row r="275" spans="1:4" ht="14.5">
      <c r="A275" s="78" t="s">
        <v>478</v>
      </c>
      <c r="B275" s="75">
        <v>139</v>
      </c>
      <c r="C275" s="78" t="s">
        <v>477</v>
      </c>
      <c r="D275" s="74" t="s">
        <v>38</v>
      </c>
    </row>
    <row r="276" spans="1:4" ht="14.5">
      <c r="A276" s="78" t="s">
        <v>480</v>
      </c>
      <c r="B276" s="75">
        <v>140</v>
      </c>
      <c r="C276" s="78" t="s">
        <v>479</v>
      </c>
      <c r="D276" s="74" t="s">
        <v>38</v>
      </c>
    </row>
    <row r="277" spans="1:4" ht="14.5">
      <c r="A277" s="78" t="s">
        <v>482</v>
      </c>
      <c r="B277" s="75">
        <v>141</v>
      </c>
      <c r="C277" s="78" t="s">
        <v>481</v>
      </c>
      <c r="D277" s="74" t="s">
        <v>38</v>
      </c>
    </row>
    <row r="278" spans="1:4" ht="14.5">
      <c r="A278" s="78" t="s">
        <v>484</v>
      </c>
      <c r="B278" s="75">
        <v>142</v>
      </c>
      <c r="C278" s="78" t="s">
        <v>483</v>
      </c>
      <c r="D278" s="74" t="s">
        <v>38</v>
      </c>
    </row>
    <row r="279" spans="1:4" ht="14.5">
      <c r="A279" s="78" t="s">
        <v>486</v>
      </c>
      <c r="B279" s="75">
        <v>143</v>
      </c>
      <c r="C279" s="78" t="s">
        <v>485</v>
      </c>
      <c r="D279" s="74" t="s">
        <v>38</v>
      </c>
    </row>
    <row r="280" spans="1:4" ht="14.5">
      <c r="A280" s="78" t="s">
        <v>488</v>
      </c>
      <c r="B280" s="75">
        <v>144</v>
      </c>
      <c r="C280" s="78" t="s">
        <v>487</v>
      </c>
      <c r="D280" s="74" t="s">
        <v>38</v>
      </c>
    </row>
    <row r="281" spans="1:4" ht="14.5">
      <c r="A281" s="78" t="s">
        <v>490</v>
      </c>
      <c r="B281" s="75">
        <v>221</v>
      </c>
      <c r="C281" s="78" t="s">
        <v>489</v>
      </c>
      <c r="D281" s="74" t="s">
        <v>38</v>
      </c>
    </row>
    <row r="282" spans="1:4" ht="14.5">
      <c r="A282" s="78" t="s">
        <v>492</v>
      </c>
      <c r="B282" s="75">
        <v>220</v>
      </c>
      <c r="C282" s="78" t="s">
        <v>491</v>
      </c>
      <c r="D282" s="74" t="s">
        <v>38</v>
      </c>
    </row>
    <row r="283" spans="1:4" ht="14.5">
      <c r="A283" s="78" t="s">
        <v>494</v>
      </c>
      <c r="B283" s="75">
        <v>145</v>
      </c>
      <c r="C283" s="78" t="s">
        <v>493</v>
      </c>
      <c r="D283" s="74" t="s">
        <v>38</v>
      </c>
    </row>
    <row r="284" spans="1:4" ht="14.5">
      <c r="A284" s="79" t="s">
        <v>496</v>
      </c>
      <c r="B284" s="80">
        <v>146</v>
      </c>
      <c r="C284" s="79" t="s">
        <v>495</v>
      </c>
      <c r="D284" s="81" t="s">
        <v>38</v>
      </c>
    </row>
    <row r="285" spans="1:4" ht="14.5">
      <c r="A285" s="79" t="s">
        <v>498</v>
      </c>
      <c r="B285" s="80">
        <v>147</v>
      </c>
      <c r="C285" s="79" t="s">
        <v>497</v>
      </c>
      <c r="D285" s="81" t="s">
        <v>38</v>
      </c>
    </row>
    <row r="286" spans="1:4" ht="14.5">
      <c r="A286" s="79" t="s">
        <v>500</v>
      </c>
      <c r="B286" s="80">
        <v>201</v>
      </c>
      <c r="C286" s="79" t="s">
        <v>499</v>
      </c>
      <c r="D286" s="81" t="s">
        <v>38</v>
      </c>
    </row>
    <row r="287" spans="1:4" ht="14.5">
      <c r="A287" s="79" t="s">
        <v>728</v>
      </c>
      <c r="B287" s="80">
        <v>353</v>
      </c>
      <c r="C287" s="79" t="s">
        <v>729</v>
      </c>
      <c r="D287" s="81" t="s">
        <v>730</v>
      </c>
    </row>
    <row r="288" spans="1:4" ht="14.5">
      <c r="A288" s="79" t="s">
        <v>502</v>
      </c>
      <c r="B288" s="80">
        <v>278</v>
      </c>
      <c r="C288" s="79" t="s">
        <v>501</v>
      </c>
      <c r="D288" s="81" t="s">
        <v>503</v>
      </c>
    </row>
    <row r="289" spans="1:4" ht="14.5">
      <c r="A289" s="79" t="s">
        <v>623</v>
      </c>
      <c r="B289" s="80">
        <v>304</v>
      </c>
      <c r="C289" s="79" t="s">
        <v>633</v>
      </c>
      <c r="D289" s="81" t="s">
        <v>640</v>
      </c>
    </row>
    <row r="290" spans="1:4" ht="14.5">
      <c r="A290" s="79" t="s">
        <v>697</v>
      </c>
      <c r="B290" s="80">
        <v>339</v>
      </c>
      <c r="C290" s="79" t="s">
        <v>698</v>
      </c>
      <c r="D290" s="81" t="s">
        <v>699</v>
      </c>
    </row>
    <row r="291" spans="1:4" ht="14.5">
      <c r="A291" s="79" t="s">
        <v>760</v>
      </c>
      <c r="B291" s="80">
        <v>361</v>
      </c>
      <c r="C291" s="79" t="s">
        <v>761</v>
      </c>
      <c r="D291" s="81" t="s">
        <v>762</v>
      </c>
    </row>
    <row r="292" spans="1:4" ht="14.5">
      <c r="A292" s="79" t="s">
        <v>505</v>
      </c>
      <c r="B292" s="80">
        <v>148</v>
      </c>
      <c r="C292" s="79" t="s">
        <v>504</v>
      </c>
      <c r="D292" s="81" t="s">
        <v>506</v>
      </c>
    </row>
    <row r="293" spans="1:4" ht="14.5">
      <c r="A293" s="79" t="s">
        <v>508</v>
      </c>
      <c r="B293" s="80">
        <v>149</v>
      </c>
      <c r="C293" s="79" t="s">
        <v>507</v>
      </c>
      <c r="D293" s="81" t="s">
        <v>509</v>
      </c>
    </row>
    <row r="294" spans="1:4" ht="14.5">
      <c r="A294" s="79" t="s">
        <v>713</v>
      </c>
      <c r="B294" s="80">
        <v>346</v>
      </c>
      <c r="C294" s="79" t="s">
        <v>714</v>
      </c>
      <c r="D294" s="81" t="s">
        <v>509</v>
      </c>
    </row>
    <row r="295" spans="1:4" ht="14.5">
      <c r="A295" s="79" t="s">
        <v>511</v>
      </c>
      <c r="B295" s="80">
        <v>150</v>
      </c>
      <c r="C295" s="79" t="s">
        <v>510</v>
      </c>
      <c r="D295" s="81" t="s">
        <v>509</v>
      </c>
    </row>
    <row r="296" spans="1:4" ht="14.5">
      <c r="A296" s="79" t="s">
        <v>513</v>
      </c>
      <c r="B296" s="80">
        <v>151</v>
      </c>
      <c r="C296" s="79" t="s">
        <v>512</v>
      </c>
      <c r="D296" s="81" t="s">
        <v>509</v>
      </c>
    </row>
    <row r="297" spans="1:4" ht="14.5">
      <c r="A297" s="79" t="s">
        <v>706</v>
      </c>
      <c r="B297" s="80">
        <v>343</v>
      </c>
      <c r="C297" s="79" t="s">
        <v>707</v>
      </c>
      <c r="D297" s="81" t="s">
        <v>708</v>
      </c>
    </row>
    <row r="298" spans="1:4" ht="14.5">
      <c r="A298" s="79" t="s">
        <v>515</v>
      </c>
      <c r="B298" s="80">
        <v>152</v>
      </c>
      <c r="C298" s="79" t="s">
        <v>514</v>
      </c>
      <c r="D298" s="81" t="s">
        <v>39</v>
      </c>
    </row>
    <row r="299" spans="1:4" ht="14.5">
      <c r="A299" s="79" t="s">
        <v>645</v>
      </c>
      <c r="B299" s="80">
        <v>318</v>
      </c>
      <c r="C299" s="79" t="s">
        <v>650</v>
      </c>
      <c r="D299" s="81" t="s">
        <v>652</v>
      </c>
    </row>
    <row r="300" spans="1:4" ht="14.5">
      <c r="A300" s="79" t="s">
        <v>568</v>
      </c>
      <c r="B300" s="80">
        <v>282</v>
      </c>
      <c r="C300" s="79" t="s">
        <v>568</v>
      </c>
      <c r="D300" s="81" t="s">
        <v>607</v>
      </c>
    </row>
    <row r="301" spans="1:4" ht="14.5">
      <c r="A301" s="79" t="s">
        <v>517</v>
      </c>
      <c r="B301" s="80">
        <v>277</v>
      </c>
      <c r="C301" s="79" t="s">
        <v>516</v>
      </c>
      <c r="D301" s="81" t="s">
        <v>518</v>
      </c>
    </row>
    <row r="302" spans="1:4" ht="14.5">
      <c r="A302" s="79" t="s">
        <v>583</v>
      </c>
      <c r="B302" s="80">
        <v>276</v>
      </c>
      <c r="C302" s="79" t="s">
        <v>583</v>
      </c>
      <c r="D302" s="81" t="s">
        <v>518</v>
      </c>
    </row>
    <row r="303" spans="1:4" ht="14.5">
      <c r="A303" s="79" t="s">
        <v>520</v>
      </c>
      <c r="B303" s="80">
        <v>153</v>
      </c>
      <c r="C303" s="79" t="s">
        <v>519</v>
      </c>
      <c r="D303" s="81" t="s">
        <v>521</v>
      </c>
    </row>
    <row r="304" spans="1:4" ht="14.5">
      <c r="A304" s="79" t="s">
        <v>523</v>
      </c>
      <c r="B304" s="80">
        <v>176</v>
      </c>
      <c r="C304" s="79" t="s">
        <v>522</v>
      </c>
      <c r="D304" s="81" t="s">
        <v>524</v>
      </c>
    </row>
    <row r="305" spans="1:4" ht="14.5">
      <c r="A305" s="79" t="s">
        <v>526</v>
      </c>
      <c r="B305" s="80">
        <v>193</v>
      </c>
      <c r="C305" s="79" t="s">
        <v>525</v>
      </c>
      <c r="D305" s="81" t="s">
        <v>40</v>
      </c>
    </row>
    <row r="306" spans="1:4" ht="14.5">
      <c r="A306" s="79" t="s">
        <v>528</v>
      </c>
      <c r="B306" s="80">
        <v>154</v>
      </c>
      <c r="C306" s="79" t="s">
        <v>527</v>
      </c>
      <c r="D306" s="81" t="s">
        <v>40</v>
      </c>
    </row>
    <row r="307" spans="1:4" ht="14.5">
      <c r="A307" s="79" t="s">
        <v>530</v>
      </c>
      <c r="B307" s="80">
        <v>155</v>
      </c>
      <c r="C307" s="79" t="s">
        <v>529</v>
      </c>
      <c r="D307" s="81" t="s">
        <v>40</v>
      </c>
    </row>
    <row r="308" spans="1:4" ht="14.5">
      <c r="A308" s="79" t="s">
        <v>532</v>
      </c>
      <c r="B308" s="80">
        <v>171</v>
      </c>
      <c r="C308" s="79" t="s">
        <v>531</v>
      </c>
      <c r="D308" s="81" t="s">
        <v>533</v>
      </c>
    </row>
    <row r="309" spans="1:4" ht="14.5">
      <c r="A309" s="79" t="s">
        <v>721</v>
      </c>
      <c r="B309" s="80">
        <v>350</v>
      </c>
      <c r="C309" s="79" t="s">
        <v>722</v>
      </c>
      <c r="D309" s="81" t="s">
        <v>723</v>
      </c>
    </row>
    <row r="310" spans="1:4" ht="14.5">
      <c r="A310" s="79" t="s">
        <v>755</v>
      </c>
      <c r="B310" s="80">
        <v>359</v>
      </c>
      <c r="C310" s="79" t="s">
        <v>756</v>
      </c>
      <c r="D310" s="81" t="s">
        <v>757</v>
      </c>
    </row>
    <row r="311" spans="1:4" ht="14.5">
      <c r="A311" s="79" t="s">
        <v>535</v>
      </c>
      <c r="B311" s="80">
        <v>242</v>
      </c>
      <c r="C311" s="79" t="s">
        <v>534</v>
      </c>
      <c r="D311" s="81" t="s">
        <v>31</v>
      </c>
    </row>
    <row r="312" spans="1:4" ht="14.5">
      <c r="A312" s="79" t="s">
        <v>667</v>
      </c>
      <c r="B312" s="80">
        <v>325</v>
      </c>
      <c r="C312" s="79" t="s">
        <v>668</v>
      </c>
      <c r="D312" s="81" t="s">
        <v>669</v>
      </c>
    </row>
    <row r="313" spans="1:4" ht="14.5">
      <c r="A313" s="79" t="s">
        <v>537</v>
      </c>
      <c r="B313" s="80">
        <v>156</v>
      </c>
      <c r="C313" s="79" t="s">
        <v>536</v>
      </c>
      <c r="D313" s="81" t="s">
        <v>538</v>
      </c>
    </row>
    <row r="314" spans="1:4" ht="14.5">
      <c r="A314" s="79" t="s">
        <v>540</v>
      </c>
      <c r="B314" s="80">
        <v>202</v>
      </c>
      <c r="C314" s="79" t="s">
        <v>539</v>
      </c>
      <c r="D314" s="81" t="s">
        <v>538</v>
      </c>
    </row>
    <row r="315" spans="1:4" ht="14.5">
      <c r="A315" s="79" t="s">
        <v>739</v>
      </c>
      <c r="B315" s="80">
        <v>351</v>
      </c>
      <c r="C315" s="79" t="s">
        <v>740</v>
      </c>
      <c r="D315" s="81" t="s">
        <v>538</v>
      </c>
    </row>
    <row r="316" spans="1:4" ht="14.5">
      <c r="A316" s="79" t="s">
        <v>541</v>
      </c>
      <c r="B316" s="80">
        <v>157</v>
      </c>
      <c r="C316" s="79" t="s">
        <v>541</v>
      </c>
      <c r="D316" s="81" t="s">
        <v>41</v>
      </c>
    </row>
    <row r="317" spans="1:4" ht="14.5">
      <c r="A317" s="79" t="s">
        <v>543</v>
      </c>
      <c r="B317" s="80">
        <v>158</v>
      </c>
      <c r="C317" s="79" t="s">
        <v>542</v>
      </c>
      <c r="D317" s="81" t="s">
        <v>41</v>
      </c>
    </row>
    <row r="318" spans="1:4" ht="14.5">
      <c r="A318" s="79" t="s">
        <v>545</v>
      </c>
      <c r="B318" s="80">
        <v>159</v>
      </c>
      <c r="C318" s="79" t="s">
        <v>544</v>
      </c>
      <c r="D318" s="81" t="s">
        <v>41</v>
      </c>
    </row>
    <row r="319" spans="1:4" ht="14.5">
      <c r="A319" s="79" t="s">
        <v>546</v>
      </c>
      <c r="B319" s="80">
        <v>162</v>
      </c>
      <c r="C319" s="79" t="s">
        <v>546</v>
      </c>
      <c r="D319" s="81" t="s">
        <v>547</v>
      </c>
    </row>
    <row r="320" spans="1:4" ht="14.5">
      <c r="A320" s="79" t="s">
        <v>736</v>
      </c>
      <c r="B320" s="80">
        <v>355</v>
      </c>
      <c r="C320" s="79" t="s">
        <v>737</v>
      </c>
      <c r="D320" s="81" t="s">
        <v>738</v>
      </c>
    </row>
    <row r="321" spans="1:4" ht="14.5">
      <c r="A321" s="79" t="s">
        <v>549</v>
      </c>
      <c r="B321" s="80">
        <v>161</v>
      </c>
      <c r="C321" s="79" t="s">
        <v>548</v>
      </c>
      <c r="D321" s="81" t="s">
        <v>42</v>
      </c>
    </row>
    <row r="322" spans="1:4" ht="14.5">
      <c r="A322" s="79" t="s">
        <v>752</v>
      </c>
      <c r="B322" s="80">
        <v>358</v>
      </c>
      <c r="C322" s="79" t="s">
        <v>753</v>
      </c>
      <c r="D322" s="81" t="s">
        <v>754</v>
      </c>
    </row>
    <row r="323" spans="1:4" ht="14.5">
      <c r="A323" s="79" t="s">
        <v>551</v>
      </c>
      <c r="B323" s="80">
        <v>160</v>
      </c>
      <c r="C323" s="79" t="s">
        <v>550</v>
      </c>
      <c r="D323" s="81" t="s">
        <v>43</v>
      </c>
    </row>
    <row r="324" spans="1:4" ht="14.5">
      <c r="A324" s="79" t="s">
        <v>553</v>
      </c>
      <c r="B324" s="80">
        <v>163</v>
      </c>
      <c r="C324" s="79" t="s">
        <v>552</v>
      </c>
      <c r="D324" s="81" t="s">
        <v>43</v>
      </c>
    </row>
    <row r="325" spans="1:4" ht="14.5">
      <c r="A325" s="79" t="s">
        <v>555</v>
      </c>
      <c r="B325" s="80">
        <v>164</v>
      </c>
      <c r="C325" s="79" t="s">
        <v>554</v>
      </c>
      <c r="D325" s="81" t="s">
        <v>43</v>
      </c>
    </row>
    <row r="326" spans="1:4" ht="14.5">
      <c r="A326" s="79" t="s">
        <v>557</v>
      </c>
      <c r="B326" s="80">
        <v>165</v>
      </c>
      <c r="C326" s="79" t="s">
        <v>556</v>
      </c>
      <c r="D326" s="81" t="s">
        <v>43</v>
      </c>
    </row>
    <row r="327" spans="1:4" ht="14.5">
      <c r="A327" s="79" t="s">
        <v>559</v>
      </c>
      <c r="B327" s="80">
        <v>166</v>
      </c>
      <c r="C327" s="79" t="s">
        <v>558</v>
      </c>
      <c r="D327" s="81" t="s">
        <v>43</v>
      </c>
    </row>
    <row r="328" spans="1:4" ht="14.5">
      <c r="A328" s="79" t="s">
        <v>561</v>
      </c>
      <c r="B328" s="80">
        <v>169</v>
      </c>
      <c r="C328" s="79" t="s">
        <v>560</v>
      </c>
      <c r="D328" s="81" t="s">
        <v>562</v>
      </c>
    </row>
  </sheetData>
  <conditionalFormatting sqref="B284:B65536">
    <cfRule type="duplicateValues" dxfId="3" priority="4" stopIfTrue="1"/>
  </conditionalFormatting>
  <conditionalFormatting sqref="A1:A1048576">
    <cfRule type="duplicateValues" dxfId="2" priority="1" stopIfTrue="1"/>
    <cfRule type="duplicateValues" dxfId="1" priority="3" stopIfTrue="1"/>
  </conditionalFormatting>
  <conditionalFormatting sqref="B1:B1048576">
    <cfRule type="duplicateValues" dxfId="0" priority="2" stopIfTrue="1"/>
  </conditionalFormatting>
  <pageMargins left="0.7" right="0.7" top="0.78740157499999996" bottom="0.78740157499999996" header="0.3" footer="0.3"/>
  <pageSetup paperSize="9" orientation="portrait"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rgb="FFFF0000"/>
  </sheetPr>
  <dimension ref="A1:B10"/>
  <sheetViews>
    <sheetView workbookViewId="0">
      <selection sqref="A1:A10"/>
    </sheetView>
  </sheetViews>
  <sheetFormatPr baseColWidth="10" defaultColWidth="11.453125" defaultRowHeight="12.5"/>
  <sheetData>
    <row r="1" spans="1:2">
      <c r="A1" s="3">
        <v>2005</v>
      </c>
      <c r="B1" t="s">
        <v>69</v>
      </c>
    </row>
    <row r="2" spans="1:2">
      <c r="A2" s="3">
        <v>2006</v>
      </c>
      <c r="B2" s="3" t="s">
        <v>69</v>
      </c>
    </row>
    <row r="3" spans="1:2">
      <c r="A3" s="3">
        <v>2007</v>
      </c>
      <c r="B3" s="3" t="s">
        <v>674</v>
      </c>
    </row>
    <row r="4" spans="1:2">
      <c r="A4" s="3">
        <v>2008</v>
      </c>
      <c r="B4" s="3" t="s">
        <v>675</v>
      </c>
    </row>
    <row r="5" spans="1:2">
      <c r="A5" s="3">
        <v>2009</v>
      </c>
      <c r="B5" s="3" t="s">
        <v>675</v>
      </c>
    </row>
    <row r="6" spans="1:2">
      <c r="A6" s="3">
        <v>2010</v>
      </c>
      <c r="B6" s="3" t="s">
        <v>68</v>
      </c>
    </row>
    <row r="7" spans="1:2">
      <c r="A7" s="3">
        <v>2011</v>
      </c>
      <c r="B7" s="3" t="s">
        <v>67</v>
      </c>
    </row>
    <row r="8" spans="1:2">
      <c r="A8" s="3">
        <v>2012</v>
      </c>
      <c r="B8" s="3" t="s">
        <v>66</v>
      </c>
    </row>
    <row r="9" spans="1:2">
      <c r="A9" s="3">
        <v>2013</v>
      </c>
      <c r="B9" s="3" t="s">
        <v>65</v>
      </c>
    </row>
    <row r="10" spans="1:2">
      <c r="A10" s="3">
        <v>2014</v>
      </c>
      <c r="B10" s="3" t="s">
        <v>64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15</vt:i4>
      </vt:variant>
    </vt:vector>
  </HeadingPairs>
  <TitlesOfParts>
    <vt:vector size="23" baseType="lpstr">
      <vt:lpstr>Obmann</vt:lpstr>
      <vt:lpstr>1x Meldungen</vt:lpstr>
      <vt:lpstr>2x 2- Meldungen</vt:lpstr>
      <vt:lpstr>4x+ 4+ Meldungen</vt:lpstr>
      <vt:lpstr>8+ Meldungen</vt:lpstr>
      <vt:lpstr>Rennen</vt:lpstr>
      <vt:lpstr>Vereine</vt:lpstr>
      <vt:lpstr>Alterklassen</vt:lpstr>
      <vt:lpstr>Achter</vt:lpstr>
      <vt:lpstr>Alterklassen</vt:lpstr>
      <vt:lpstr>Obmann!Druckbereich</vt:lpstr>
      <vt:lpstr>Obmann!Drucktitel</vt:lpstr>
      <vt:lpstr>Einer</vt:lpstr>
      <vt:lpstr>Jahrgang</vt:lpstr>
      <vt:lpstr>Kurzform</vt:lpstr>
      <vt:lpstr>Rennen_1</vt:lpstr>
      <vt:lpstr>Rennen_2</vt:lpstr>
      <vt:lpstr>Rennen_4</vt:lpstr>
      <vt:lpstr>Rennen_8</vt:lpstr>
      <vt:lpstr>Vereinsname</vt:lpstr>
      <vt:lpstr>Vierermit</vt:lpstr>
      <vt:lpstr>Viererohne</vt:lpstr>
      <vt:lpstr>Zweier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Sybille Meier</dc:creator>
  <cp:lastModifiedBy>Schmiegel, Andreas</cp:lastModifiedBy>
  <cp:lastPrinted>2014-03-24T11:10:31Z</cp:lastPrinted>
  <dcterms:created xsi:type="dcterms:W3CDTF">2000-09-08T16:43:35Z</dcterms:created>
  <dcterms:modified xsi:type="dcterms:W3CDTF">2024-03-18T09:10:31Z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